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tabRatio="638"/>
  </bookViews>
  <sheets>
    <sheet name="Celkové výsledky" sheetId="1" r:id="rId1"/>
    <sheet name="úmístění dle kategorií" sheetId="2" r:id="rId2"/>
    <sheet name="info" sheetId="3" r:id="rId3"/>
  </sheets>
  <definedNames>
    <definedName name="_xlnm._FilterDatabase" localSheetId="0" hidden="1">'Celkové výsledky'!$B$4:$CM$37</definedName>
    <definedName name="_xlnm._FilterDatabase" localSheetId="1" hidden="1">'úmístění dle kategorií'!$C$26:$F$26</definedName>
    <definedName name="_xlnm.Extract" localSheetId="1">'úmístění dle kategorií'!$G$63:$J$63</definedName>
  </definedNames>
  <calcPr calcId="145621"/>
</workbook>
</file>

<file path=xl/calcChain.xml><?xml version="1.0" encoding="utf-8"?>
<calcChain xmlns="http://schemas.openxmlformats.org/spreadsheetml/2006/main">
  <c r="G123" i="2" l="1"/>
  <c r="G122" i="2"/>
  <c r="G121" i="2"/>
  <c r="G120" i="2"/>
  <c r="G116" i="2"/>
  <c r="G115" i="2"/>
  <c r="G114" i="2"/>
  <c r="G113" i="2"/>
  <c r="G112" i="2"/>
  <c r="G111" i="2"/>
  <c r="G110" i="2"/>
  <c r="G109" i="2"/>
  <c r="G105" i="2"/>
  <c r="G104" i="2"/>
  <c r="G103" i="2"/>
  <c r="G102" i="2"/>
  <c r="G101" i="2"/>
  <c r="G100" i="2"/>
  <c r="G96" i="2"/>
  <c r="G95" i="2"/>
  <c r="G94" i="2"/>
  <c r="G90" i="2"/>
  <c r="G86" i="2"/>
  <c r="G85" i="2"/>
  <c r="G84" i="2"/>
  <c r="G83" i="2"/>
  <c r="G82" i="2"/>
  <c r="G78" i="2"/>
  <c r="G77" i="2"/>
  <c r="G76" i="2"/>
  <c r="G75" i="2"/>
  <c r="G74" i="2"/>
  <c r="G70" i="2"/>
  <c r="G69" i="2"/>
  <c r="G68" i="2"/>
  <c r="G55" i="2"/>
  <c r="G56" i="2"/>
  <c r="G57" i="2"/>
  <c r="G58" i="2"/>
  <c r="G59" i="2"/>
  <c r="G60" i="2"/>
  <c r="G61" i="2"/>
  <c r="G62" i="2"/>
  <c r="G63" i="2"/>
  <c r="G64" i="2"/>
  <c r="G54" i="2"/>
  <c r="G45" i="2"/>
  <c r="G46" i="2"/>
  <c r="G47" i="2"/>
  <c r="G48" i="2"/>
  <c r="G49" i="2"/>
  <c r="G50" i="2"/>
  <c r="G44" i="2"/>
  <c r="G40" i="2"/>
  <c r="G36" i="2"/>
  <c r="G32" i="2"/>
  <c r="G28" i="2"/>
  <c r="G27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6" i="2"/>
  <c r="CL5" i="1"/>
  <c r="CJ82" i="1"/>
  <c r="CL82" i="1"/>
  <c r="CJ86" i="1"/>
  <c r="CL86" i="1"/>
  <c r="CJ76" i="1"/>
  <c r="CL76" i="1"/>
  <c r="CJ74" i="1"/>
  <c r="CL74" i="1"/>
  <c r="CJ83" i="1"/>
  <c r="CL83" i="1"/>
  <c r="CJ84" i="1"/>
  <c r="CL84" i="1"/>
  <c r="CF78" i="1"/>
  <c r="CD78" i="1"/>
  <c r="CD79" i="1"/>
  <c r="CF79" i="1"/>
  <c r="CD77" i="1"/>
  <c r="CF77" i="1"/>
  <c r="CD81" i="1"/>
  <c r="CF81" i="1"/>
  <c r="CD80" i="1"/>
  <c r="CF80" i="1"/>
  <c r="BX47" i="1"/>
  <c r="BX12" i="1"/>
  <c r="BX16" i="1"/>
  <c r="BX24" i="1"/>
  <c r="BX22" i="1"/>
  <c r="BX32" i="1"/>
  <c r="BX31" i="1"/>
  <c r="BX21" i="1"/>
  <c r="BX17" i="1"/>
  <c r="BX70" i="1"/>
  <c r="BX9" i="1"/>
  <c r="BX11" i="1"/>
  <c r="BX58" i="1"/>
  <c r="BX8" i="1"/>
  <c r="BX6" i="1"/>
  <c r="BX7" i="1"/>
  <c r="BX10" i="1"/>
  <c r="BX45" i="1"/>
  <c r="BX25" i="1"/>
  <c r="BX69" i="1"/>
  <c r="BX26" i="1"/>
  <c r="BX44" i="1"/>
  <c r="BX73" i="1"/>
  <c r="BX64" i="1"/>
  <c r="BX19" i="1"/>
  <c r="BX18" i="1"/>
  <c r="BX50" i="1"/>
  <c r="BX37" i="1"/>
  <c r="BX13" i="1"/>
  <c r="BX66" i="1"/>
  <c r="BX43" i="1"/>
  <c r="BX29" i="1"/>
  <c r="BX5" i="1"/>
  <c r="CL47" i="1"/>
  <c r="CJ47" i="1"/>
  <c r="CF47" i="1"/>
  <c r="CD47" i="1"/>
  <c r="BZ47" i="1"/>
  <c r="BZ70" i="1"/>
  <c r="K70" i="1"/>
  <c r="M70" i="1"/>
  <c r="BZ69" i="1"/>
  <c r="BW69" i="1" s="1"/>
  <c r="BH73" i="1"/>
  <c r="BF73" i="1"/>
  <c r="BZ73" i="1"/>
  <c r="BZ45" i="1"/>
  <c r="BW45" i="1" s="1"/>
  <c r="CI47" i="1" l="1"/>
  <c r="CI84" i="1"/>
  <c r="E84" i="1" s="1"/>
  <c r="CI83" i="1"/>
  <c r="G83" i="1" s="1"/>
  <c r="CI74" i="1"/>
  <c r="CI76" i="1"/>
  <c r="G76" i="1" s="1"/>
  <c r="CI86" i="1"/>
  <c r="G86" i="1" s="1"/>
  <c r="CI82" i="1"/>
  <c r="E82" i="1" s="1"/>
  <c r="CC78" i="1"/>
  <c r="CC47" i="1"/>
  <c r="CC80" i="1"/>
  <c r="G80" i="1" s="1"/>
  <c r="CC81" i="1"/>
  <c r="CC77" i="1"/>
  <c r="E77" i="1" s="1"/>
  <c r="CC79" i="1"/>
  <c r="BW70" i="1"/>
  <c r="BW73" i="1"/>
  <c r="BW47" i="1"/>
  <c r="BT75" i="1"/>
  <c r="BR75" i="1"/>
  <c r="BZ64" i="1"/>
  <c r="BW64" i="1" s="1"/>
  <c r="BZ66" i="1"/>
  <c r="BW66" i="1" s="1"/>
  <c r="BT64" i="1"/>
  <c r="BR64" i="1"/>
  <c r="BT66" i="1"/>
  <c r="BR66" i="1"/>
  <c r="BZ58" i="1"/>
  <c r="BW58" i="1" s="1"/>
  <c r="BT58" i="1"/>
  <c r="BR58" i="1"/>
  <c r="BR52" i="1"/>
  <c r="BT52" i="1"/>
  <c r="CJ52" i="1"/>
  <c r="CL52" i="1"/>
  <c r="AT52" i="1"/>
  <c r="AV52" i="1"/>
  <c r="AN53" i="1"/>
  <c r="BR24" i="1"/>
  <c r="BT24" i="1"/>
  <c r="BZ24" i="1"/>
  <c r="BW24" i="1" s="1"/>
  <c r="CD24" i="1"/>
  <c r="CF24" i="1"/>
  <c r="CJ24" i="1"/>
  <c r="CL24" i="1"/>
  <c r="AZ24" i="1"/>
  <c r="BB24" i="1"/>
  <c r="AT24" i="1"/>
  <c r="AV24" i="1"/>
  <c r="AT72" i="1"/>
  <c r="AV72" i="1"/>
  <c r="AV41" i="1"/>
  <c r="AV71" i="1"/>
  <c r="AT71" i="1"/>
  <c r="G47" i="1" l="1"/>
  <c r="E74" i="1"/>
  <c r="G74" i="1"/>
  <c r="H74" i="1" s="1"/>
  <c r="CI24" i="1"/>
  <c r="CI52" i="1"/>
  <c r="G82" i="1"/>
  <c r="H82" i="1" s="1"/>
  <c r="E86" i="1"/>
  <c r="H86" i="1" s="1"/>
  <c r="G84" i="1"/>
  <c r="H84" i="1" s="1"/>
  <c r="E83" i="1"/>
  <c r="H83" i="1" s="1"/>
  <c r="CC24" i="1"/>
  <c r="G77" i="1"/>
  <c r="H77" i="1" s="1"/>
  <c r="E76" i="1"/>
  <c r="H76" i="1" s="1"/>
  <c r="E78" i="1"/>
  <c r="E81" i="1"/>
  <c r="E80" i="1"/>
  <c r="H80" i="1" s="1"/>
  <c r="G79" i="1"/>
  <c r="E79" i="1"/>
  <c r="G78" i="1"/>
  <c r="G81" i="1"/>
  <c r="E47" i="1"/>
  <c r="E73" i="1"/>
  <c r="G73" i="1"/>
  <c r="E69" i="1"/>
  <c r="G69" i="1"/>
  <c r="BQ75" i="1"/>
  <c r="G75" i="1" s="1"/>
  <c r="BQ64" i="1"/>
  <c r="BQ66" i="1"/>
  <c r="BQ58" i="1"/>
  <c r="AS71" i="1"/>
  <c r="AS72" i="1"/>
  <c r="AS24" i="1"/>
  <c r="AS52" i="1"/>
  <c r="BQ52" i="1"/>
  <c r="BQ24" i="1"/>
  <c r="AY24" i="1"/>
  <c r="BR53" i="1"/>
  <c r="BT53" i="1"/>
  <c r="CJ53" i="1"/>
  <c r="CL53" i="1"/>
  <c r="AP53" i="1"/>
  <c r="BR44" i="1"/>
  <c r="BT44" i="1"/>
  <c r="BZ44" i="1"/>
  <c r="BW44" i="1" s="1"/>
  <c r="AT44" i="1"/>
  <c r="AV44" i="1"/>
  <c r="AN44" i="1"/>
  <c r="AP44" i="1"/>
  <c r="AZ38" i="1"/>
  <c r="BB38" i="1"/>
  <c r="CJ38" i="1"/>
  <c r="CL38" i="1"/>
  <c r="AT38" i="1"/>
  <c r="AV38" i="1"/>
  <c r="AN38" i="1"/>
  <c r="AP38" i="1"/>
  <c r="AN85" i="1"/>
  <c r="AP85" i="1"/>
  <c r="AP20" i="1"/>
  <c r="AN20" i="1"/>
  <c r="CL65" i="1"/>
  <c r="CJ65" i="1"/>
  <c r="CL60" i="1"/>
  <c r="CJ60" i="1"/>
  <c r="CL51" i="1"/>
  <c r="CJ51" i="1"/>
  <c r="CL48" i="1"/>
  <c r="CJ48" i="1"/>
  <c r="CL29" i="1"/>
  <c r="CJ29" i="1"/>
  <c r="CL27" i="1"/>
  <c r="CJ27" i="1"/>
  <c r="CL13" i="1"/>
  <c r="CJ13" i="1"/>
  <c r="CL42" i="1"/>
  <c r="CJ42" i="1"/>
  <c r="CJ5" i="1"/>
  <c r="CI5" i="1" s="1"/>
  <c r="CL23" i="1"/>
  <c r="CJ23" i="1"/>
  <c r="CL28" i="1"/>
  <c r="CJ28" i="1"/>
  <c r="CL34" i="1"/>
  <c r="CJ34" i="1"/>
  <c r="CL15" i="1"/>
  <c r="CJ15" i="1"/>
  <c r="CL22" i="1"/>
  <c r="CJ22" i="1"/>
  <c r="CL10" i="1"/>
  <c r="CJ10" i="1"/>
  <c r="CL14" i="1"/>
  <c r="CJ14" i="1"/>
  <c r="CL9" i="1"/>
  <c r="CJ9" i="1"/>
  <c r="CL6" i="1"/>
  <c r="CJ6" i="1"/>
  <c r="CL25" i="1"/>
  <c r="CJ25" i="1"/>
  <c r="CL18" i="1"/>
  <c r="CJ18" i="1"/>
  <c r="CL8" i="1"/>
  <c r="CJ8" i="1"/>
  <c r="CL49" i="1"/>
  <c r="CJ49" i="1"/>
  <c r="CL54" i="1"/>
  <c r="CJ54" i="1"/>
  <c r="CL21" i="1"/>
  <c r="CJ21" i="1"/>
  <c r="CL39" i="1"/>
  <c r="CJ39" i="1"/>
  <c r="CL20" i="1"/>
  <c r="CJ20" i="1"/>
  <c r="CL35" i="1"/>
  <c r="CJ35" i="1"/>
  <c r="CF50" i="1"/>
  <c r="CD50" i="1"/>
  <c r="CF43" i="1"/>
  <c r="CD43" i="1"/>
  <c r="CF29" i="1"/>
  <c r="CD29" i="1"/>
  <c r="CF13" i="1"/>
  <c r="CD13" i="1"/>
  <c r="CF5" i="1"/>
  <c r="CD5" i="1"/>
  <c r="CF12" i="1"/>
  <c r="CD12" i="1"/>
  <c r="CF10" i="1"/>
  <c r="CD10" i="1"/>
  <c r="CF9" i="1"/>
  <c r="CD9" i="1"/>
  <c r="CF6" i="1"/>
  <c r="CD6" i="1"/>
  <c r="CF18" i="1"/>
  <c r="CD18" i="1"/>
  <c r="CF8" i="1"/>
  <c r="CD8" i="1"/>
  <c r="CF19" i="1"/>
  <c r="CD19" i="1"/>
  <c r="CF36" i="1"/>
  <c r="CD36" i="1"/>
  <c r="CF7" i="1"/>
  <c r="CD7" i="1"/>
  <c r="CF11" i="1"/>
  <c r="CD11" i="1"/>
  <c r="BZ50" i="1"/>
  <c r="BW50" i="1" s="1"/>
  <c r="BZ43" i="1"/>
  <c r="BW43" i="1" s="1"/>
  <c r="BZ29" i="1"/>
  <c r="BW29" i="1" s="1"/>
  <c r="BZ13" i="1"/>
  <c r="BW13" i="1" s="1"/>
  <c r="BZ32" i="1"/>
  <c r="BW32" i="1" s="1"/>
  <c r="BZ5" i="1"/>
  <c r="BW5" i="1" s="1"/>
  <c r="BZ16" i="1"/>
  <c r="BW16" i="1" s="1"/>
  <c r="BZ31" i="1"/>
  <c r="BW31" i="1" s="1"/>
  <c r="BZ12" i="1"/>
  <c r="BW12" i="1" s="1"/>
  <c r="BZ22" i="1"/>
  <c r="BW22" i="1" s="1"/>
  <c r="BZ17" i="1"/>
  <c r="BW17" i="1" s="1"/>
  <c r="BZ10" i="1"/>
  <c r="BW10" i="1" s="1"/>
  <c r="BZ9" i="1"/>
  <c r="BW9" i="1" s="1"/>
  <c r="BZ6" i="1"/>
  <c r="BW6" i="1" s="1"/>
  <c r="BZ25" i="1"/>
  <c r="BW25" i="1" s="1"/>
  <c r="BZ37" i="1"/>
  <c r="BW37" i="1" s="1"/>
  <c r="BZ18" i="1"/>
  <c r="BW18" i="1" s="1"/>
  <c r="BZ8" i="1"/>
  <c r="BW8" i="1" s="1"/>
  <c r="BZ19" i="1"/>
  <c r="BW19" i="1" s="1"/>
  <c r="BZ26" i="1"/>
  <c r="BW26" i="1" s="1"/>
  <c r="BZ7" i="1"/>
  <c r="BW7" i="1" s="1"/>
  <c r="BZ21" i="1"/>
  <c r="BW21" i="1" s="1"/>
  <c r="BZ11" i="1"/>
  <c r="BW11" i="1" s="1"/>
  <c r="BT59" i="1"/>
  <c r="BR59" i="1"/>
  <c r="BT13" i="1"/>
  <c r="BR13" i="1"/>
  <c r="BT5" i="1"/>
  <c r="BR5" i="1"/>
  <c r="BT16" i="1"/>
  <c r="BR16" i="1"/>
  <c r="BT23" i="1"/>
  <c r="BR23" i="1"/>
  <c r="BT31" i="1"/>
  <c r="BR31" i="1"/>
  <c r="BT12" i="1"/>
  <c r="BR12" i="1"/>
  <c r="BT10" i="1"/>
  <c r="BR10" i="1"/>
  <c r="BT9" i="1"/>
  <c r="BR9" i="1"/>
  <c r="BT6" i="1"/>
  <c r="BR6" i="1"/>
  <c r="BT25" i="1"/>
  <c r="BR25" i="1"/>
  <c r="BT37" i="1"/>
  <c r="BR37" i="1"/>
  <c r="BT18" i="1"/>
  <c r="BR18" i="1"/>
  <c r="BT8" i="1"/>
  <c r="BR8" i="1"/>
  <c r="BT19" i="1"/>
  <c r="BR19" i="1"/>
  <c r="BT26" i="1"/>
  <c r="BR26" i="1"/>
  <c r="BT36" i="1"/>
  <c r="BR36" i="1"/>
  <c r="BT7" i="1"/>
  <c r="BR7" i="1"/>
  <c r="BT21" i="1"/>
  <c r="BR21" i="1"/>
  <c r="BT11" i="1"/>
  <c r="BR11" i="1"/>
  <c r="BT45" i="1"/>
  <c r="BR45" i="1"/>
  <c r="BN60" i="1"/>
  <c r="BL60" i="1"/>
  <c r="BN51" i="1"/>
  <c r="BL51" i="1"/>
  <c r="BN48" i="1"/>
  <c r="BL48" i="1"/>
  <c r="BN29" i="1"/>
  <c r="BL29" i="1"/>
  <c r="BN27" i="1"/>
  <c r="BL27" i="1"/>
  <c r="BN13" i="1"/>
  <c r="BL13" i="1"/>
  <c r="BN33" i="1"/>
  <c r="BL33" i="1"/>
  <c r="BN32" i="1"/>
  <c r="BL32" i="1"/>
  <c r="BN5" i="1"/>
  <c r="BL5" i="1"/>
  <c r="BN16" i="1"/>
  <c r="BL16" i="1"/>
  <c r="BN17" i="1"/>
  <c r="BL17" i="1"/>
  <c r="BN10" i="1"/>
  <c r="BL10" i="1"/>
  <c r="BN14" i="1"/>
  <c r="BL14" i="1"/>
  <c r="BN9" i="1"/>
  <c r="BL9" i="1"/>
  <c r="BN6" i="1"/>
  <c r="BL6" i="1"/>
  <c r="BN25" i="1"/>
  <c r="BL25" i="1"/>
  <c r="BN37" i="1"/>
  <c r="BL37" i="1"/>
  <c r="BN8" i="1"/>
  <c r="BL8" i="1"/>
  <c r="BN19" i="1"/>
  <c r="BL19" i="1"/>
  <c r="BN7" i="1"/>
  <c r="BL7" i="1"/>
  <c r="BN11" i="1"/>
  <c r="BL11" i="1"/>
  <c r="BH32" i="1"/>
  <c r="BF32" i="1"/>
  <c r="BH5" i="1"/>
  <c r="BF5" i="1"/>
  <c r="BH16" i="1"/>
  <c r="BF16" i="1"/>
  <c r="BH28" i="1"/>
  <c r="BF28" i="1"/>
  <c r="BH17" i="1"/>
  <c r="BF17" i="1"/>
  <c r="BH10" i="1"/>
  <c r="BF10" i="1"/>
  <c r="BH14" i="1"/>
  <c r="BF14" i="1"/>
  <c r="BH9" i="1"/>
  <c r="BF9" i="1"/>
  <c r="BH6" i="1"/>
  <c r="BF6" i="1"/>
  <c r="BH25" i="1"/>
  <c r="BF25" i="1"/>
  <c r="BH37" i="1"/>
  <c r="BF37" i="1"/>
  <c r="BH18" i="1"/>
  <c r="BF18" i="1"/>
  <c r="BH8" i="1"/>
  <c r="BF8" i="1"/>
  <c r="BH19" i="1"/>
  <c r="BF19" i="1"/>
  <c r="BH46" i="1"/>
  <c r="BF46" i="1"/>
  <c r="BH7" i="1"/>
  <c r="BF7" i="1"/>
  <c r="BH11" i="1"/>
  <c r="BF11" i="1"/>
  <c r="BB62" i="1"/>
  <c r="AZ62" i="1"/>
  <c r="BB16" i="1"/>
  <c r="AZ16" i="1"/>
  <c r="BB12" i="1"/>
  <c r="AZ12" i="1"/>
  <c r="BB10" i="1"/>
  <c r="AZ10" i="1"/>
  <c r="BB25" i="1"/>
  <c r="AZ25" i="1"/>
  <c r="BB18" i="1"/>
  <c r="AZ18" i="1"/>
  <c r="BB8" i="1"/>
  <c r="AZ8" i="1"/>
  <c r="BB46" i="1"/>
  <c r="AZ46" i="1"/>
  <c r="BB7" i="1"/>
  <c r="AZ7" i="1"/>
  <c r="BB11" i="1"/>
  <c r="AZ11" i="1"/>
  <c r="AV56" i="1"/>
  <c r="AT56" i="1"/>
  <c r="AV13" i="1"/>
  <c r="AT13" i="1"/>
  <c r="AV30" i="1"/>
  <c r="AT30" i="1"/>
  <c r="AV5" i="1"/>
  <c r="AT5" i="1"/>
  <c r="AV23" i="1"/>
  <c r="AT23" i="1"/>
  <c r="AV12" i="1"/>
  <c r="AT12" i="1"/>
  <c r="AV15" i="1"/>
  <c r="AT15" i="1"/>
  <c r="AV17" i="1"/>
  <c r="AT17" i="1"/>
  <c r="AV10" i="1"/>
  <c r="AT10" i="1"/>
  <c r="AV14" i="1"/>
  <c r="AT14" i="1"/>
  <c r="AV9" i="1"/>
  <c r="AT9" i="1"/>
  <c r="AV6" i="1"/>
  <c r="AT6" i="1"/>
  <c r="AV19" i="1"/>
  <c r="AT19" i="1"/>
  <c r="AV26" i="1"/>
  <c r="AT26" i="1"/>
  <c r="AT41" i="1"/>
  <c r="AS41" i="1" s="1"/>
  <c r="AV36" i="1"/>
  <c r="AT36" i="1"/>
  <c r="AV7" i="1"/>
  <c r="AT7" i="1"/>
  <c r="AV40" i="1"/>
  <c r="AT40" i="1"/>
  <c r="AV11" i="1"/>
  <c r="AT11" i="1"/>
  <c r="AN40" i="1"/>
  <c r="AP40" i="1"/>
  <c r="AN63" i="1"/>
  <c r="AP63" i="1"/>
  <c r="AN7" i="1"/>
  <c r="AP7" i="1"/>
  <c r="AN36" i="1"/>
  <c r="AP36" i="1"/>
  <c r="AN61" i="1"/>
  <c r="AP61" i="1"/>
  <c r="AN26" i="1"/>
  <c r="AP26" i="1"/>
  <c r="AN19" i="1"/>
  <c r="AP19" i="1"/>
  <c r="AN6" i="1"/>
  <c r="AP6" i="1"/>
  <c r="AN9" i="1"/>
  <c r="AP9" i="1"/>
  <c r="AN14" i="1"/>
  <c r="AP14" i="1"/>
  <c r="AN10" i="1"/>
  <c r="AP10" i="1"/>
  <c r="AN17" i="1"/>
  <c r="AP17" i="1"/>
  <c r="AN15" i="1"/>
  <c r="AP15" i="1"/>
  <c r="AN12" i="1"/>
  <c r="AP12" i="1"/>
  <c r="AN23" i="1"/>
  <c r="AP23" i="1"/>
  <c r="AN5" i="1"/>
  <c r="AP5" i="1"/>
  <c r="AN13" i="1"/>
  <c r="AP13" i="1"/>
  <c r="AN27" i="1"/>
  <c r="AP27" i="1"/>
  <c r="AP11" i="1"/>
  <c r="AN11" i="1"/>
  <c r="H69" i="1" l="1"/>
  <c r="H73" i="1"/>
  <c r="H79" i="1"/>
  <c r="H47" i="1"/>
  <c r="H81" i="1"/>
  <c r="H78" i="1"/>
  <c r="CI42" i="1"/>
  <c r="CI13" i="1"/>
  <c r="CI27" i="1"/>
  <c r="CI29" i="1"/>
  <c r="CI48" i="1"/>
  <c r="CI51" i="1"/>
  <c r="CI60" i="1"/>
  <c r="CI65" i="1"/>
  <c r="CI35" i="1"/>
  <c r="CI20" i="1"/>
  <c r="CI39" i="1"/>
  <c r="CI21" i="1"/>
  <c r="CI54" i="1"/>
  <c r="CI49" i="1"/>
  <c r="CI8" i="1"/>
  <c r="CI18" i="1"/>
  <c r="CI25" i="1"/>
  <c r="CI6" i="1"/>
  <c r="CI9" i="1"/>
  <c r="CI14" i="1"/>
  <c r="CI10" i="1"/>
  <c r="CI22" i="1"/>
  <c r="CI15" i="1"/>
  <c r="CI34" i="1"/>
  <c r="CI28" i="1"/>
  <c r="CI23" i="1"/>
  <c r="CI38" i="1"/>
  <c r="CI53" i="1"/>
  <c r="CC11" i="1"/>
  <c r="CC7" i="1"/>
  <c r="CC36" i="1"/>
  <c r="CC19" i="1"/>
  <c r="CC8" i="1"/>
  <c r="CC18" i="1"/>
  <c r="CC6" i="1"/>
  <c r="CC9" i="1"/>
  <c r="CC10" i="1"/>
  <c r="CC12" i="1"/>
  <c r="CC5" i="1"/>
  <c r="CC13" i="1"/>
  <c r="CC29" i="1"/>
  <c r="CC43" i="1"/>
  <c r="CC50" i="1"/>
  <c r="E24" i="1"/>
  <c r="G24" i="1"/>
  <c r="G71" i="1"/>
  <c r="E71" i="1"/>
  <c r="E66" i="1"/>
  <c r="G66" i="1"/>
  <c r="E75" i="1"/>
  <c r="H75" i="1" s="1"/>
  <c r="G52" i="1"/>
  <c r="E52" i="1"/>
  <c r="G72" i="1"/>
  <c r="E72" i="1"/>
  <c r="E58" i="1"/>
  <c r="G58" i="1"/>
  <c r="G64" i="1"/>
  <c r="E64" i="1"/>
  <c r="AS26" i="1"/>
  <c r="AS19" i="1"/>
  <c r="AS6" i="1"/>
  <c r="AS9" i="1"/>
  <c r="AS14" i="1"/>
  <c r="AS10" i="1"/>
  <c r="AS17" i="1"/>
  <c r="AS15" i="1"/>
  <c r="AS12" i="1"/>
  <c r="AS23" i="1"/>
  <c r="AS5" i="1"/>
  <c r="AS30" i="1"/>
  <c r="AS13" i="1"/>
  <c r="AS56" i="1"/>
  <c r="AS11" i="1"/>
  <c r="AS40" i="1"/>
  <c r="AS7" i="1"/>
  <c r="AS36" i="1"/>
  <c r="AS38" i="1"/>
  <c r="AS44" i="1"/>
  <c r="AY8" i="1"/>
  <c r="AY18" i="1"/>
  <c r="AY25" i="1"/>
  <c r="BE37" i="1"/>
  <c r="BE6" i="1"/>
  <c r="BE9" i="1"/>
  <c r="BE14" i="1"/>
  <c r="BE28" i="1"/>
  <c r="BK11" i="1"/>
  <c r="BK7" i="1"/>
  <c r="BK8" i="1"/>
  <c r="BK17" i="1"/>
  <c r="BK32" i="1"/>
  <c r="BQ11" i="1"/>
  <c r="BQ19" i="1"/>
  <c r="BQ37" i="1"/>
  <c r="BQ6" i="1"/>
  <c r="BQ9" i="1"/>
  <c r="BQ10" i="1"/>
  <c r="AM6" i="1"/>
  <c r="AM63" i="1"/>
  <c r="AM40" i="1"/>
  <c r="BK6" i="1"/>
  <c r="BK14" i="1"/>
  <c r="BK10" i="1"/>
  <c r="BQ45" i="1"/>
  <c r="BQ23" i="1"/>
  <c r="AY11" i="1"/>
  <c r="AY12" i="1"/>
  <c r="AY62" i="1"/>
  <c r="BE16" i="1"/>
  <c r="BE5" i="1"/>
  <c r="BK19" i="1"/>
  <c r="BK29" i="1"/>
  <c r="BK51" i="1"/>
  <c r="BQ7" i="1"/>
  <c r="BQ36" i="1"/>
  <c r="BQ26" i="1"/>
  <c r="BQ12" i="1"/>
  <c r="BQ31" i="1"/>
  <c r="AM20" i="1"/>
  <c r="AM44" i="1"/>
  <c r="BQ44" i="1"/>
  <c r="BQ53" i="1"/>
  <c r="AY7" i="1"/>
  <c r="AY46" i="1"/>
  <c r="AY10" i="1"/>
  <c r="BE11" i="1"/>
  <c r="BE7" i="1"/>
  <c r="BE46" i="1"/>
  <c r="BE8" i="1"/>
  <c r="BE18" i="1"/>
  <c r="BE17" i="1"/>
  <c r="BE32" i="1"/>
  <c r="BK37" i="1"/>
  <c r="BK25" i="1"/>
  <c r="BK16" i="1"/>
  <c r="BK13" i="1"/>
  <c r="BK27" i="1"/>
  <c r="BQ21" i="1"/>
  <c r="BQ8" i="1"/>
  <c r="BQ18" i="1"/>
  <c r="BQ16" i="1"/>
  <c r="BQ13" i="1"/>
  <c r="BQ59" i="1"/>
  <c r="AY38" i="1"/>
  <c r="AM5" i="1"/>
  <c r="AM12" i="1"/>
  <c r="AM23" i="1"/>
  <c r="AM15" i="1"/>
  <c r="AM53" i="1"/>
  <c r="AM17" i="1"/>
  <c r="AM10" i="1"/>
  <c r="AM9" i="1"/>
  <c r="AM14" i="1"/>
  <c r="AM11" i="1"/>
  <c r="AM19" i="1"/>
  <c r="AM61" i="1"/>
  <c r="AM36" i="1"/>
  <c r="AY16" i="1"/>
  <c r="BE25" i="1"/>
  <c r="BE10" i="1"/>
  <c r="BK9" i="1"/>
  <c r="BK5" i="1"/>
  <c r="BK33" i="1"/>
  <c r="BK48" i="1"/>
  <c r="BK60" i="1"/>
  <c r="BQ25" i="1"/>
  <c r="BQ5" i="1"/>
  <c r="AM85" i="1"/>
  <c r="AM27" i="1"/>
  <c r="AM13" i="1"/>
  <c r="AM26" i="1"/>
  <c r="AM7" i="1"/>
  <c r="AM38" i="1"/>
  <c r="AD42" i="1"/>
  <c r="AB42" i="1"/>
  <c r="AD30" i="1"/>
  <c r="AB30" i="1"/>
  <c r="V30" i="1"/>
  <c r="X30" i="1"/>
  <c r="AD55" i="1"/>
  <c r="AB55" i="1"/>
  <c r="X56" i="1"/>
  <c r="V56" i="1"/>
  <c r="X60" i="1"/>
  <c r="V60" i="1"/>
  <c r="X42" i="1"/>
  <c r="V42" i="1"/>
  <c r="X55" i="1"/>
  <c r="V55" i="1"/>
  <c r="AB37" i="1"/>
  <c r="AD37" i="1"/>
  <c r="V37" i="1"/>
  <c r="X37" i="1"/>
  <c r="G53" i="1" l="1"/>
  <c r="H58" i="1"/>
  <c r="H66" i="1"/>
  <c r="H24" i="1"/>
  <c r="H64" i="1"/>
  <c r="H72" i="1"/>
  <c r="H52" i="1"/>
  <c r="H71" i="1"/>
  <c r="G85" i="1"/>
  <c r="E85" i="1"/>
  <c r="G44" i="1"/>
  <c r="E44" i="1"/>
  <c r="G38" i="1"/>
  <c r="E38" i="1"/>
  <c r="E53" i="1"/>
  <c r="H53" i="1" s="1"/>
  <c r="AA30" i="1"/>
  <c r="AA42" i="1"/>
  <c r="U30" i="1"/>
  <c r="E30" i="1" s="1"/>
  <c r="U55" i="1"/>
  <c r="AA55" i="1"/>
  <c r="AA37" i="1"/>
  <c r="U56" i="1"/>
  <c r="U60" i="1"/>
  <c r="U42" i="1"/>
  <c r="U37" i="1"/>
  <c r="AB49" i="1"/>
  <c r="AD49" i="1"/>
  <c r="X49" i="1"/>
  <c r="V49" i="1"/>
  <c r="X54" i="1"/>
  <c r="V54" i="1"/>
  <c r="L48" i="1"/>
  <c r="H38" i="1" l="1"/>
  <c r="H44" i="1"/>
  <c r="H85" i="1"/>
  <c r="G37" i="1"/>
  <c r="E37" i="1"/>
  <c r="G60" i="1"/>
  <c r="E60" i="1"/>
  <c r="E55" i="1"/>
  <c r="G55" i="1"/>
  <c r="G42" i="1"/>
  <c r="E42" i="1"/>
  <c r="E56" i="1"/>
  <c r="G56" i="1"/>
  <c r="G30" i="1"/>
  <c r="H30" i="1" s="1"/>
  <c r="AA49" i="1"/>
  <c r="U49" i="1"/>
  <c r="U54" i="1"/>
  <c r="L41" i="1"/>
  <c r="J41" i="1"/>
  <c r="L28" i="1"/>
  <c r="J14" i="1"/>
  <c r="H55" i="1" l="1"/>
  <c r="H56" i="1"/>
  <c r="H42" i="1"/>
  <c r="H60" i="1"/>
  <c r="H37" i="1"/>
  <c r="E49" i="1"/>
  <c r="G49" i="1"/>
  <c r="G54" i="1"/>
  <c r="E54" i="1"/>
  <c r="AD34" i="1"/>
  <c r="AB34" i="1"/>
  <c r="AD17" i="1"/>
  <c r="AB17" i="1"/>
  <c r="AD14" i="1"/>
  <c r="AB14" i="1"/>
  <c r="AD26" i="1"/>
  <c r="AB26" i="1"/>
  <c r="AD39" i="1"/>
  <c r="AB39" i="1"/>
  <c r="AD20" i="1"/>
  <c r="AB20" i="1"/>
  <c r="AD35" i="1"/>
  <c r="AB35" i="1"/>
  <c r="AD11" i="1"/>
  <c r="AB11" i="1"/>
  <c r="AD8" i="1"/>
  <c r="AB8" i="1"/>
  <c r="AD7" i="1"/>
  <c r="AB7" i="1"/>
  <c r="AD12" i="1"/>
  <c r="AB12" i="1"/>
  <c r="AD9" i="1"/>
  <c r="AB9" i="1"/>
  <c r="AD15" i="1"/>
  <c r="AB15" i="1"/>
  <c r="AD22" i="1"/>
  <c r="AB22" i="1"/>
  <c r="AD5" i="1"/>
  <c r="AB5" i="1"/>
  <c r="AD6" i="1"/>
  <c r="AB6" i="1"/>
  <c r="X48" i="1"/>
  <c r="V48" i="1"/>
  <c r="X29" i="1"/>
  <c r="V29" i="1"/>
  <c r="X34" i="1"/>
  <c r="V34" i="1"/>
  <c r="X17" i="1"/>
  <c r="V17" i="1"/>
  <c r="X14" i="1"/>
  <c r="V14" i="1"/>
  <c r="X26" i="1"/>
  <c r="V26" i="1"/>
  <c r="X39" i="1"/>
  <c r="V39" i="1"/>
  <c r="X20" i="1"/>
  <c r="V20" i="1"/>
  <c r="X35" i="1"/>
  <c r="V35" i="1"/>
  <c r="X11" i="1"/>
  <c r="V11" i="1"/>
  <c r="X23" i="1"/>
  <c r="V23" i="1"/>
  <c r="X8" i="1"/>
  <c r="V8" i="1"/>
  <c r="X46" i="1"/>
  <c r="V46" i="1"/>
  <c r="X28" i="1"/>
  <c r="V28" i="1"/>
  <c r="X7" i="1"/>
  <c r="V7" i="1"/>
  <c r="X12" i="1"/>
  <c r="V12" i="1"/>
  <c r="X33" i="1"/>
  <c r="V33" i="1"/>
  <c r="X9" i="1"/>
  <c r="V9" i="1"/>
  <c r="X27" i="1"/>
  <c r="V27" i="1"/>
  <c r="X13" i="1"/>
  <c r="V13" i="1"/>
  <c r="X15" i="1"/>
  <c r="V15" i="1"/>
  <c r="X22" i="1"/>
  <c r="V22" i="1"/>
  <c r="X31" i="1"/>
  <c r="V31" i="1"/>
  <c r="X5" i="1"/>
  <c r="V5" i="1"/>
  <c r="X6" i="1"/>
  <c r="V6" i="1"/>
  <c r="X18" i="1"/>
  <c r="V18" i="1"/>
  <c r="R32" i="1"/>
  <c r="P32" i="1"/>
  <c r="R16" i="1"/>
  <c r="P16" i="1"/>
  <c r="R57" i="1"/>
  <c r="P57" i="1"/>
  <c r="R17" i="1"/>
  <c r="P17" i="1"/>
  <c r="R14" i="1"/>
  <c r="P14" i="1"/>
  <c r="R25" i="1"/>
  <c r="P25" i="1"/>
  <c r="R26" i="1"/>
  <c r="P26" i="1"/>
  <c r="R20" i="1"/>
  <c r="P20" i="1"/>
  <c r="R35" i="1"/>
  <c r="P35" i="1"/>
  <c r="R21" i="1"/>
  <c r="P21" i="1"/>
  <c r="R40" i="1"/>
  <c r="P40" i="1"/>
  <c r="R11" i="1"/>
  <c r="P11" i="1"/>
  <c r="R45" i="1"/>
  <c r="P45" i="1"/>
  <c r="R23" i="1"/>
  <c r="P23" i="1"/>
  <c r="R8" i="1"/>
  <c r="P8" i="1"/>
  <c r="R41" i="1"/>
  <c r="P41" i="1"/>
  <c r="R19" i="1"/>
  <c r="P19" i="1"/>
  <c r="R28" i="1"/>
  <c r="P28" i="1"/>
  <c r="R7" i="1"/>
  <c r="P7" i="1"/>
  <c r="R9" i="1"/>
  <c r="P9" i="1"/>
  <c r="R15" i="1"/>
  <c r="P15" i="1"/>
  <c r="R10" i="1"/>
  <c r="P10" i="1"/>
  <c r="R22" i="1"/>
  <c r="P22" i="1"/>
  <c r="R5" i="1"/>
  <c r="P5" i="1"/>
  <c r="R6" i="1"/>
  <c r="P6" i="1"/>
  <c r="L6" i="1"/>
  <c r="L5" i="1"/>
  <c r="L31" i="1"/>
  <c r="L22" i="1"/>
  <c r="L10" i="1"/>
  <c r="L15" i="1"/>
  <c r="L13" i="1"/>
  <c r="L51" i="1"/>
  <c r="L27" i="1"/>
  <c r="L9" i="1"/>
  <c r="L33" i="1"/>
  <c r="L12" i="1"/>
  <c r="L7" i="1"/>
  <c r="L19" i="1"/>
  <c r="L8" i="1"/>
  <c r="L23" i="1"/>
  <c r="L45" i="1"/>
  <c r="L11" i="1"/>
  <c r="L40" i="1"/>
  <c r="L63" i="1"/>
  <c r="L21" i="1"/>
  <c r="L35" i="1"/>
  <c r="L20" i="1"/>
  <c r="L39" i="1"/>
  <c r="L61" i="1"/>
  <c r="L26" i="1"/>
  <c r="L25" i="1"/>
  <c r="L14" i="1"/>
  <c r="I14" i="1" s="1"/>
  <c r="L17" i="1"/>
  <c r="L57" i="1"/>
  <c r="L34" i="1"/>
  <c r="L16" i="1"/>
  <c r="L32" i="1"/>
  <c r="L43" i="1"/>
  <c r="L29" i="1"/>
  <c r="L67" i="1"/>
  <c r="L65" i="1"/>
  <c r="L68" i="1"/>
  <c r="J6" i="1"/>
  <c r="J5" i="1"/>
  <c r="J31" i="1"/>
  <c r="J22" i="1"/>
  <c r="J10" i="1"/>
  <c r="J15" i="1"/>
  <c r="J13" i="1"/>
  <c r="J51" i="1"/>
  <c r="J27" i="1"/>
  <c r="J9" i="1"/>
  <c r="J33" i="1"/>
  <c r="J12" i="1"/>
  <c r="J7" i="1"/>
  <c r="J28" i="1"/>
  <c r="J19" i="1"/>
  <c r="J8" i="1"/>
  <c r="J23" i="1"/>
  <c r="J45" i="1"/>
  <c r="J11" i="1"/>
  <c r="J40" i="1"/>
  <c r="J63" i="1"/>
  <c r="J21" i="1"/>
  <c r="J35" i="1"/>
  <c r="J20" i="1"/>
  <c r="J39" i="1"/>
  <c r="J61" i="1"/>
  <c r="J26" i="1"/>
  <c r="J25" i="1"/>
  <c r="J17" i="1"/>
  <c r="J57" i="1"/>
  <c r="J34" i="1"/>
  <c r="J16" i="1"/>
  <c r="J32" i="1"/>
  <c r="J43" i="1"/>
  <c r="J29" i="1"/>
  <c r="J67" i="1"/>
  <c r="J65" i="1"/>
  <c r="J68" i="1"/>
  <c r="J48" i="1"/>
  <c r="H54" i="1" l="1"/>
  <c r="H49" i="1"/>
  <c r="I20" i="1"/>
  <c r="J70" i="1"/>
  <c r="L70" i="1"/>
  <c r="I32" i="1"/>
  <c r="I16" i="1"/>
  <c r="I57" i="1"/>
  <c r="I34" i="1"/>
  <c r="I7" i="1"/>
  <c r="I9" i="1"/>
  <c r="U6" i="1"/>
  <c r="AA6" i="1"/>
  <c r="AA7" i="1"/>
  <c r="AA11" i="1"/>
  <c r="AA35" i="1"/>
  <c r="AA20" i="1"/>
  <c r="AA39" i="1"/>
  <c r="I26" i="1"/>
  <c r="I39" i="1"/>
  <c r="I35" i="1"/>
  <c r="I63" i="1"/>
  <c r="I11" i="1"/>
  <c r="I25" i="1"/>
  <c r="I61" i="1"/>
  <c r="I21" i="1"/>
  <c r="O45" i="1"/>
  <c r="O21" i="1"/>
  <c r="O20" i="1"/>
  <c r="U18" i="1"/>
  <c r="U31" i="1"/>
  <c r="U7" i="1"/>
  <c r="U11" i="1"/>
  <c r="U35" i="1"/>
  <c r="U48" i="1"/>
  <c r="I68" i="1"/>
  <c r="I40" i="1"/>
  <c r="I48" i="1"/>
  <c r="I65" i="1"/>
  <c r="I27" i="1"/>
  <c r="I67" i="1"/>
  <c r="I29" i="1"/>
  <c r="I13" i="1"/>
  <c r="I43" i="1"/>
  <c r="I19" i="1"/>
  <c r="I45" i="1"/>
  <c r="I23" i="1"/>
  <c r="I12" i="1"/>
  <c r="I31" i="1"/>
  <c r="I22" i="1"/>
  <c r="I17" i="1"/>
  <c r="I6" i="1"/>
  <c r="I10" i="1"/>
  <c r="U39" i="1"/>
  <c r="O22" i="1"/>
  <c r="O15" i="1"/>
  <c r="O19" i="1"/>
  <c r="O8" i="1"/>
  <c r="O23" i="1"/>
  <c r="O17" i="1"/>
  <c r="O16" i="1"/>
  <c r="U13" i="1"/>
  <c r="U9" i="1"/>
  <c r="U33" i="1"/>
  <c r="U14" i="1"/>
  <c r="U34" i="1"/>
  <c r="AA14" i="1"/>
  <c r="AA34" i="1"/>
  <c r="O5" i="1"/>
  <c r="O28" i="1"/>
  <c r="O40" i="1"/>
  <c r="O25" i="1"/>
  <c r="O14" i="1"/>
  <c r="E14" i="1" s="1"/>
  <c r="U15" i="1"/>
  <c r="U27" i="1"/>
  <c r="U46" i="1"/>
  <c r="U8" i="1"/>
  <c r="U26" i="1"/>
  <c r="U29" i="1"/>
  <c r="AA15" i="1"/>
  <c r="AA26" i="1"/>
  <c r="I8" i="1"/>
  <c r="I28" i="1"/>
  <c r="I33" i="1"/>
  <c r="I51" i="1"/>
  <c r="I15" i="1"/>
  <c r="I5" i="1"/>
  <c r="O6" i="1"/>
  <c r="O10" i="1"/>
  <c r="O9" i="1"/>
  <c r="O7" i="1"/>
  <c r="O41" i="1"/>
  <c r="O11" i="1"/>
  <c r="O35" i="1"/>
  <c r="O57" i="1"/>
  <c r="O32" i="1"/>
  <c r="U5" i="1"/>
  <c r="U22" i="1"/>
  <c r="U12" i="1"/>
  <c r="U28" i="1"/>
  <c r="U23" i="1"/>
  <c r="U20" i="1"/>
  <c r="U17" i="1"/>
  <c r="AA5" i="1"/>
  <c r="AA22" i="1"/>
  <c r="AA9" i="1"/>
  <c r="AA12" i="1"/>
  <c r="AA8" i="1"/>
  <c r="AA17" i="1"/>
  <c r="AJ41" i="1"/>
  <c r="AJ36" i="1"/>
  <c r="AJ7" i="1"/>
  <c r="AJ46" i="1"/>
  <c r="AJ19" i="1"/>
  <c r="AJ8" i="1"/>
  <c r="AJ18" i="1"/>
  <c r="AJ9" i="1"/>
  <c r="AJ10" i="1"/>
  <c r="AJ6" i="1"/>
  <c r="AJ22" i="1"/>
  <c r="AJ23" i="1"/>
  <c r="AJ31" i="1"/>
  <c r="AJ62" i="1"/>
  <c r="AJ12" i="1"/>
  <c r="AJ28" i="1"/>
  <c r="AJ15" i="1"/>
  <c r="AJ5" i="1"/>
  <c r="AJ50" i="1"/>
  <c r="AJ59" i="1"/>
  <c r="AJ13" i="1"/>
  <c r="AJ51" i="1"/>
  <c r="AJ27" i="1"/>
  <c r="AJ33" i="1"/>
  <c r="AH41" i="1"/>
  <c r="AH36" i="1"/>
  <c r="AG36" i="1" s="1"/>
  <c r="AH7" i="1"/>
  <c r="AH46" i="1"/>
  <c r="AG46" i="1" s="1"/>
  <c r="AH19" i="1"/>
  <c r="AH8" i="1"/>
  <c r="AH18" i="1"/>
  <c r="AH9" i="1"/>
  <c r="AH10" i="1"/>
  <c r="AH6" i="1"/>
  <c r="AH22" i="1"/>
  <c r="AH23" i="1"/>
  <c r="AH31" i="1"/>
  <c r="AH62" i="1"/>
  <c r="AG62" i="1" s="1"/>
  <c r="AH12" i="1"/>
  <c r="AH28" i="1"/>
  <c r="AH15" i="1"/>
  <c r="AH5" i="1"/>
  <c r="AH50" i="1"/>
  <c r="AG50" i="1" s="1"/>
  <c r="AH59" i="1"/>
  <c r="AG59" i="1" s="1"/>
  <c r="AH13" i="1"/>
  <c r="AG13" i="1" s="1"/>
  <c r="AH51" i="1"/>
  <c r="AG51" i="1" s="1"/>
  <c r="AH27" i="1"/>
  <c r="AG27" i="1" s="1"/>
  <c r="AH33" i="1"/>
  <c r="AG33" i="1" s="1"/>
  <c r="G57" i="1" l="1"/>
  <c r="AG28" i="1"/>
  <c r="E28" i="1" s="1"/>
  <c r="E16" i="1"/>
  <c r="E20" i="1"/>
  <c r="G20" i="1"/>
  <c r="G59" i="1"/>
  <c r="E59" i="1"/>
  <c r="G62" i="1"/>
  <c r="E62" i="1"/>
  <c r="G36" i="1"/>
  <c r="E36" i="1"/>
  <c r="E51" i="1"/>
  <c r="G51" i="1"/>
  <c r="G28" i="1"/>
  <c r="I70" i="1"/>
  <c r="G17" i="1"/>
  <c r="E17" i="1"/>
  <c r="E45" i="1"/>
  <c r="G45" i="1"/>
  <c r="G43" i="1"/>
  <c r="E43" i="1"/>
  <c r="E29" i="1"/>
  <c r="G29" i="1"/>
  <c r="G27" i="1"/>
  <c r="E27" i="1"/>
  <c r="G48" i="1"/>
  <c r="E48" i="1"/>
  <c r="E68" i="1"/>
  <c r="G68" i="1"/>
  <c r="G21" i="1"/>
  <c r="E21" i="1"/>
  <c r="E25" i="1"/>
  <c r="G25" i="1"/>
  <c r="G63" i="1"/>
  <c r="E63" i="1"/>
  <c r="E39" i="1"/>
  <c r="G39" i="1"/>
  <c r="E57" i="1"/>
  <c r="E32" i="1"/>
  <c r="G32" i="1"/>
  <c r="G14" i="1"/>
  <c r="H14" i="1" s="1"/>
  <c r="G50" i="1"/>
  <c r="E50" i="1"/>
  <c r="G41" i="1"/>
  <c r="E41" i="1"/>
  <c r="G33" i="1"/>
  <c r="E33" i="1"/>
  <c r="E46" i="1"/>
  <c r="G46" i="1"/>
  <c r="G23" i="1"/>
  <c r="E23" i="1"/>
  <c r="E13" i="1"/>
  <c r="G13" i="1"/>
  <c r="E67" i="1"/>
  <c r="G67" i="1"/>
  <c r="G65" i="1"/>
  <c r="E65" i="1"/>
  <c r="E40" i="1"/>
  <c r="G40" i="1"/>
  <c r="E61" i="1"/>
  <c r="G61" i="1"/>
  <c r="G11" i="1"/>
  <c r="E11" i="1"/>
  <c r="G35" i="1"/>
  <c r="E35" i="1"/>
  <c r="E26" i="1"/>
  <c r="G26" i="1"/>
  <c r="E34" i="1"/>
  <c r="G34" i="1"/>
  <c r="G16" i="1"/>
  <c r="AG12" i="1"/>
  <c r="E12" i="1" s="1"/>
  <c r="AG7" i="1"/>
  <c r="E7" i="1" s="1"/>
  <c r="AG15" i="1"/>
  <c r="G15" i="1" s="1"/>
  <c r="AG31" i="1"/>
  <c r="G31" i="1" s="1"/>
  <c r="AG6" i="1"/>
  <c r="G6" i="1" s="1"/>
  <c r="AG8" i="1"/>
  <c r="E8" i="1" s="1"/>
  <c r="AG5" i="1"/>
  <c r="G5" i="1" s="1"/>
  <c r="AG9" i="1"/>
  <c r="G9" i="1" s="1"/>
  <c r="AG22" i="1"/>
  <c r="E22" i="1" s="1"/>
  <c r="AG10" i="1"/>
  <c r="E10" i="1" s="1"/>
  <c r="AG18" i="1"/>
  <c r="E18" i="1" s="1"/>
  <c r="AG19" i="1"/>
  <c r="E19" i="1" s="1"/>
  <c r="H27" i="1" l="1"/>
  <c r="H43" i="1"/>
  <c r="H17" i="1"/>
  <c r="H36" i="1"/>
  <c r="H62" i="1"/>
  <c r="H46" i="1"/>
  <c r="H59" i="1"/>
  <c r="H11" i="1"/>
  <c r="H65" i="1"/>
  <c r="H35" i="1"/>
  <c r="H23" i="1"/>
  <c r="H33" i="1"/>
  <c r="H41" i="1"/>
  <c r="H50" i="1"/>
  <c r="H32" i="1"/>
  <c r="H57" i="1"/>
  <c r="H39" i="1"/>
  <c r="H25" i="1"/>
  <c r="H68" i="1"/>
  <c r="H29" i="1"/>
  <c r="H45" i="1"/>
  <c r="H51" i="1"/>
  <c r="H20" i="1"/>
  <c r="H28" i="1"/>
  <c r="H34" i="1"/>
  <c r="H26" i="1"/>
  <c r="H61" i="1"/>
  <c r="H40" i="1"/>
  <c r="H67" i="1"/>
  <c r="H13" i="1"/>
  <c r="H63" i="1"/>
  <c r="H21" i="1"/>
  <c r="H48" i="1"/>
  <c r="H16" i="1"/>
  <c r="E15" i="1"/>
  <c r="H15" i="1" s="1"/>
  <c r="G18" i="1"/>
  <c r="H18" i="1" s="1"/>
  <c r="G22" i="1"/>
  <c r="H22" i="1" s="1"/>
  <c r="E6" i="1"/>
  <c r="H6" i="1" s="1"/>
  <c r="G12" i="1"/>
  <c r="H12" i="1" s="1"/>
  <c r="E5" i="1"/>
  <c r="H5" i="1" s="1"/>
  <c r="E9" i="1"/>
  <c r="H9" i="1" s="1"/>
  <c r="G19" i="1"/>
  <c r="H19" i="1" s="1"/>
  <c r="G8" i="1"/>
  <c r="H8" i="1" s="1"/>
  <c r="E31" i="1"/>
  <c r="H31" i="1" s="1"/>
  <c r="G10" i="1"/>
  <c r="H10" i="1" s="1"/>
  <c r="E70" i="1"/>
  <c r="G70" i="1"/>
  <c r="G7" i="1"/>
  <c r="H7" i="1" s="1"/>
  <c r="H70" i="1" l="1"/>
</calcChain>
</file>

<file path=xl/sharedStrings.xml><?xml version="1.0" encoding="utf-8"?>
<sst xmlns="http://schemas.openxmlformats.org/spreadsheetml/2006/main" count="4072" uniqueCount="323">
  <si>
    <t>Jméno</t>
  </si>
  <si>
    <t>Kategorie</t>
  </si>
  <si>
    <t>Index</t>
  </si>
  <si>
    <t>Součet</t>
  </si>
  <si>
    <t>GBM9514</t>
  </si>
  <si>
    <t>M19</t>
  </si>
  <si>
    <t>GBM0002</t>
  </si>
  <si>
    <t>M12</t>
  </si>
  <si>
    <t>čas</t>
  </si>
  <si>
    <t>kontroly</t>
  </si>
  <si>
    <t>M40</t>
  </si>
  <si>
    <t>CHALK Steve</t>
  </si>
  <si>
    <t>GBM6501</t>
  </si>
  <si>
    <t>ŽÁČEK Zbyněk</t>
  </si>
  <si>
    <t>GBM7107</t>
  </si>
  <si>
    <t>FIALOVÁ Petra</t>
  </si>
  <si>
    <t>GBM0470</t>
  </si>
  <si>
    <t>MDR</t>
  </si>
  <si>
    <t>FIALOVÁ Pavla</t>
  </si>
  <si>
    <t>GBM0257</t>
  </si>
  <si>
    <t>UNČOVSKÝ Vít</t>
  </si>
  <si>
    <t>GBM0004</t>
  </si>
  <si>
    <t>body z kontroly</t>
  </si>
  <si>
    <t>body za čas</t>
  </si>
  <si>
    <t>KREJČÍ Pavel</t>
  </si>
  <si>
    <t>GBM6806</t>
  </si>
  <si>
    <t>MAREČEK Jiří</t>
  </si>
  <si>
    <t>GBM5901</t>
  </si>
  <si>
    <t>M50</t>
  </si>
  <si>
    <t>PRIESSNITZ Jan</t>
  </si>
  <si>
    <t>GBM9802</t>
  </si>
  <si>
    <t>M14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</si>
  <si>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</si>
  <si>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</si>
  <si>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</si>
  <si>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</si>
  <si>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</si>
  <si>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</si>
  <si>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</si>
  <si>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</si>
  <si>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</si>
  <si>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</si>
  <si>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</si>
  <si>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</si>
  <si>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</si>
  <si>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</si>
  <si>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</si>
  <si>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</si>
  <si>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</si>
  <si>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</si>
  <si>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</si>
  <si>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</si>
  <si>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</si>
  <si>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</si>
  <si>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</si>
  <si>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</si>
  <si>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</si>
  <si>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</si>
  <si>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</si>
  <si>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</si>
  <si>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</si>
  <si>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</si>
  <si>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</si>
  <si>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</si>
  <si>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</si>
  <si>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D35</t>
  </si>
  <si>
    <t>D50</t>
  </si>
  <si>
    <t>1,13</t>
  </si>
  <si>
    <t>1,07</t>
  </si>
  <si>
    <t>1,18</t>
  </si>
  <si>
    <t>HAŽMUK Jáchym</t>
  </si>
  <si>
    <t>GBM0401</t>
  </si>
  <si>
    <t>HAŽMUKOVÁ Jarmila</t>
  </si>
  <si>
    <t>ONDROUCH Martin</t>
  </si>
  <si>
    <t>GBM0651</t>
  </si>
  <si>
    <t>GBM0508</t>
  </si>
  <si>
    <t>UNČOVSKÝ Jakub</t>
  </si>
  <si>
    <t>GBM0418</t>
  </si>
  <si>
    <t>KINC Martin</t>
  </si>
  <si>
    <t>BŽATEK Vojtěch</t>
  </si>
  <si>
    <t>GBM9910</t>
  </si>
  <si>
    <t>GBM9902</t>
  </si>
  <si>
    <t>Index kat.</t>
  </si>
  <si>
    <t>MOKRÝ Pavel</t>
  </si>
  <si>
    <t>UNČOVSKÝ Marek</t>
  </si>
  <si>
    <t>HAŽMUK Ivo</t>
  </si>
  <si>
    <t>GBM6801</t>
  </si>
  <si>
    <t>GBM7109</t>
  </si>
  <si>
    <t>GBM7001</t>
  </si>
  <si>
    <t>MAREČKOVÁ Iva</t>
  </si>
  <si>
    <t>GBM6551</t>
  </si>
  <si>
    <t>ONDROUCHOVÁ Ludmila</t>
  </si>
  <si>
    <t>UNČOVSKÁ Martina</t>
  </si>
  <si>
    <t>HAŽMUKOVÁ Pavla</t>
  </si>
  <si>
    <t>GBM7057</t>
  </si>
  <si>
    <t>GBM7160</t>
  </si>
  <si>
    <t>GBM7656</t>
  </si>
  <si>
    <t>HANSLIANOVÁ Petra</t>
  </si>
  <si>
    <t>GBM5051</t>
  </si>
  <si>
    <t>HRUBÝ Vilém</t>
  </si>
  <si>
    <t>GBM0105</t>
  </si>
  <si>
    <t>ŽÁČEK Matěj</t>
  </si>
  <si>
    <t>GBM9806</t>
  </si>
  <si>
    <t>ŠROM Dominik</t>
  </si>
  <si>
    <t>ŠROM Jakub</t>
  </si>
  <si>
    <t>HRUBÝ Václav</t>
  </si>
  <si>
    <t>GBM9601</t>
  </si>
  <si>
    <t>M16</t>
  </si>
  <si>
    <t>FUČÍK Karel</t>
  </si>
  <si>
    <t>GAP7201</t>
  </si>
  <si>
    <t>GAP7401</t>
  </si>
  <si>
    <t>HRAZDIL Roman</t>
  </si>
  <si>
    <t>M20</t>
  </si>
  <si>
    <t>HROUDA Petr</t>
  </si>
  <si>
    <t>GBM6903</t>
  </si>
  <si>
    <t>FRÁŇA Pavel</t>
  </si>
  <si>
    <t>GBM5905</t>
  </si>
  <si>
    <t>BOUCHALOVÁ Justýna</t>
  </si>
  <si>
    <t>FCL9951</t>
  </si>
  <si>
    <t>D14</t>
  </si>
  <si>
    <t>34.</t>
  </si>
  <si>
    <t>35.</t>
  </si>
  <si>
    <t>36.</t>
  </si>
  <si>
    <t>37.</t>
  </si>
  <si>
    <t>38.</t>
  </si>
  <si>
    <t>39.</t>
  </si>
  <si>
    <t>40.</t>
  </si>
  <si>
    <t>BŽATKOVÁ Kateřina</t>
  </si>
  <si>
    <t>GBM9752</t>
  </si>
  <si>
    <t>D16</t>
  </si>
  <si>
    <t>DVOŘÁKOVÁ Martina</t>
  </si>
  <si>
    <t>GBM9561</t>
  </si>
  <si>
    <t>D19</t>
  </si>
  <si>
    <t>ČADOVÁ Lenka</t>
  </si>
  <si>
    <t>FCL9351</t>
  </si>
  <si>
    <t>PROCHÁZKOVÁ Lucie</t>
  </si>
  <si>
    <t>GBM8812</t>
  </si>
  <si>
    <t>D20</t>
  </si>
  <si>
    <t>MOUČKOVÁ Andrea</t>
  </si>
  <si>
    <t>GBM9253</t>
  </si>
  <si>
    <t>MAREČKOVÁ Michaela</t>
  </si>
  <si>
    <t>GBM9251</t>
  </si>
  <si>
    <t>FUČÍKOVÁ Hana</t>
  </si>
  <si>
    <t>GAP7755</t>
  </si>
  <si>
    <t>LÁTALOVÁ Alexandra</t>
  </si>
  <si>
    <t>GBM5801</t>
  </si>
  <si>
    <t>41.</t>
  </si>
  <si>
    <t>42.</t>
  </si>
  <si>
    <t>43.</t>
  </si>
  <si>
    <t>44.</t>
  </si>
  <si>
    <t>45.</t>
  </si>
  <si>
    <t>46.</t>
  </si>
  <si>
    <t>47.</t>
  </si>
  <si>
    <t>ČADOVÁ Renata</t>
  </si>
  <si>
    <t>FCL6651</t>
  </si>
  <si>
    <t>TOMÁŠKOVÁ Klára</t>
  </si>
  <si>
    <t>GBM0352</t>
  </si>
  <si>
    <t>HELÁNOVÁ Kateřina</t>
  </si>
  <si>
    <t>GBM0353</t>
  </si>
  <si>
    <t>TOMÁŠEK Jáchym</t>
  </si>
  <si>
    <t>GBM0606</t>
  </si>
  <si>
    <t>HRUBÝ Vítek</t>
  </si>
  <si>
    <t>GBM</t>
  </si>
  <si>
    <t>HROUDA Šimon</t>
  </si>
  <si>
    <t>GBM0504</t>
  </si>
  <si>
    <t>HELÁNOVÁ Tereza</t>
  </si>
  <si>
    <t>GBM0653</t>
  </si>
  <si>
    <t>48.</t>
  </si>
  <si>
    <t>Součet za závod</t>
  </si>
  <si>
    <t>neúčast</t>
  </si>
  <si>
    <t>49.</t>
  </si>
  <si>
    <t>SKLÁDANKOVÁ Tereza</t>
  </si>
  <si>
    <t>GBM8955</t>
  </si>
  <si>
    <t>50.</t>
  </si>
  <si>
    <t>FEKIAČOVÁ Mária</t>
  </si>
  <si>
    <t>GBM5853</t>
  </si>
  <si>
    <t>51.</t>
  </si>
  <si>
    <t>HROUDA Jakub</t>
  </si>
  <si>
    <t>GBM0106</t>
  </si>
  <si>
    <t>52.</t>
  </si>
  <si>
    <t>ŠINDELKA Antonín</t>
  </si>
  <si>
    <t>GBM7205</t>
  </si>
  <si>
    <t>53.</t>
  </si>
  <si>
    <t>FEKIAČ Jozef</t>
  </si>
  <si>
    <t>GBM5802</t>
  </si>
  <si>
    <t>54.</t>
  </si>
  <si>
    <t>ONDROUCH Jan</t>
  </si>
  <si>
    <t>55.</t>
  </si>
  <si>
    <t>CHMELÍK Albert</t>
  </si>
  <si>
    <t>GBM0408</t>
  </si>
  <si>
    <t>56.</t>
  </si>
  <si>
    <t>LÁTAL Miroslav</t>
  </si>
  <si>
    <t>GBM6001</t>
  </si>
  <si>
    <t>Závodů</t>
  </si>
  <si>
    <t>57.</t>
  </si>
  <si>
    <t>KINCOVA Daniela</t>
  </si>
  <si>
    <t>GBM8960</t>
  </si>
  <si>
    <t>58.</t>
  </si>
  <si>
    <t>SPACILOVA Petra</t>
  </si>
  <si>
    <t>GBM7455</t>
  </si>
  <si>
    <t>REGNER Antonín</t>
  </si>
  <si>
    <t>59.</t>
  </si>
  <si>
    <t>GBM0206</t>
  </si>
  <si>
    <t>60.</t>
  </si>
  <si>
    <t>HELAN Vaclav</t>
  </si>
  <si>
    <t>GBM7713</t>
  </si>
  <si>
    <t>61.</t>
  </si>
  <si>
    <t>MOKRA Michaela</t>
  </si>
  <si>
    <t>GBM0051</t>
  </si>
  <si>
    <t>D12</t>
  </si>
  <si>
    <t>62.</t>
  </si>
  <si>
    <t>CHMELIKOVA Gabriela</t>
  </si>
  <si>
    <t>GBM7657</t>
  </si>
  <si>
    <t>63.</t>
  </si>
  <si>
    <t>POLAK Robert</t>
  </si>
  <si>
    <t>GBM9807</t>
  </si>
  <si>
    <t>64.</t>
  </si>
  <si>
    <t>LATAL Tomas</t>
  </si>
  <si>
    <t>GBM9302</t>
  </si>
  <si>
    <t>65.</t>
  </si>
  <si>
    <t>MARECKOVA Zuzana</t>
  </si>
  <si>
    <t>GBM8951</t>
  </si>
  <si>
    <t>66.</t>
  </si>
  <si>
    <t>67.</t>
  </si>
  <si>
    <t>HELÁNOVA Valerie</t>
  </si>
  <si>
    <t>REGNEROVA Hana</t>
  </si>
  <si>
    <t>GBM7258</t>
  </si>
  <si>
    <t>GBM7761</t>
  </si>
  <si>
    <t>68.</t>
  </si>
  <si>
    <t>BEDNARIK Zdenek</t>
  </si>
  <si>
    <t>GBM9107</t>
  </si>
  <si>
    <t>69.</t>
  </si>
  <si>
    <t>GBM7051</t>
  </si>
  <si>
    <t>FRANOVA Pavla</t>
  </si>
  <si>
    <t>70.</t>
  </si>
  <si>
    <t>REGNER Rostislav</t>
  </si>
  <si>
    <t>GBM0605</t>
  </si>
  <si>
    <t>71.</t>
  </si>
  <si>
    <t>POLAK Vaclav</t>
  </si>
  <si>
    <t>GBM9405</t>
  </si>
  <si>
    <t>72.</t>
  </si>
  <si>
    <t>HAMAK Ales</t>
  </si>
  <si>
    <t>GBM8506</t>
  </si>
  <si>
    <t>73.</t>
  </si>
  <si>
    <t>74.</t>
  </si>
  <si>
    <t>76.</t>
  </si>
  <si>
    <t>77.</t>
  </si>
  <si>
    <t>DVOŘÁKOVÁ Lucie</t>
  </si>
  <si>
    <t>GBM0163</t>
  </si>
  <si>
    <t>JAKUBČÍKOVÁ Eva</t>
  </si>
  <si>
    <t>GBM7954</t>
  </si>
  <si>
    <t>FIALOVÁ Jana</t>
  </si>
  <si>
    <t>GBM6658</t>
  </si>
  <si>
    <t>ŠICNER Michal</t>
  </si>
  <si>
    <t>GBM7802</t>
  </si>
  <si>
    <t>13. závod 9.10. Bílovice nad Svitavou - foxoring</t>
  </si>
  <si>
    <t>12. závod 25.8. Svratouch - dlouhá trať</t>
  </si>
  <si>
    <t>11. závod 24.8. Svratouch - noční</t>
  </si>
  <si>
    <t>10. závod 2.6. Němčice - 3,5 MHz</t>
  </si>
  <si>
    <t>9. závod 2.6. Němčice - 144 MHz</t>
  </si>
  <si>
    <t>8. závod 21.5. Bílovice nad Svitavou - 144 MHz</t>
  </si>
  <si>
    <t>7. závod 6.5. Běleč nad Orlicí - foxoring</t>
  </si>
  <si>
    <t>6. závod 5.5. Běleč nad Orlicí - sprint</t>
  </si>
  <si>
    <t>5.závod 18.4. Soběšice - 144 MHz</t>
  </si>
  <si>
    <t xml:space="preserve">4.závod 25.3. Javůrek - 3,5 MHz </t>
  </si>
  <si>
    <t>3.závod 25.3. Javůrek - 144 MHz</t>
  </si>
  <si>
    <t>2.závod 10.3. Hořice - 144MHz</t>
  </si>
  <si>
    <t>1.závod 10.3. Hořice - 3,5MHz</t>
  </si>
  <si>
    <t>DVOŘÁKOVÁ Julie</t>
  </si>
  <si>
    <t>78.</t>
  </si>
  <si>
    <t>GBM9961</t>
  </si>
  <si>
    <t>79.</t>
  </si>
  <si>
    <t>80.</t>
  </si>
  <si>
    <t>81.</t>
  </si>
  <si>
    <t>82.</t>
  </si>
  <si>
    <t>MOKRÁ Zdena</t>
  </si>
  <si>
    <t>GBM7153</t>
  </si>
  <si>
    <t>VAĎURA Jiří</t>
  </si>
  <si>
    <t>GBM8301</t>
  </si>
  <si>
    <t>NILAŠ Daniel</t>
  </si>
  <si>
    <t>GBM0406</t>
  </si>
  <si>
    <t>NILAŠ Štěpán</t>
  </si>
  <si>
    <t>GBM0702</t>
  </si>
  <si>
    <t>ŠICNER Štěpán</t>
  </si>
  <si>
    <t>83.</t>
  </si>
  <si>
    <t>GBM0703</t>
  </si>
  <si>
    <t>pořadatel</t>
  </si>
  <si>
    <t xml:space="preserve">14. závod 18.11. Adamov - trojboj </t>
  </si>
  <si>
    <t>Legenda:</t>
  </si>
  <si>
    <t>Leader</t>
  </si>
  <si>
    <t>není z GBM</t>
  </si>
  <si>
    <r>
      <rPr>
        <b/>
        <sz val="12"/>
        <color theme="1"/>
        <rFont val="Calibri"/>
        <family val="2"/>
        <charset val="238"/>
        <scheme val="minor"/>
      </rPr>
      <t>Pořadatel</t>
    </r>
    <r>
      <rPr>
        <sz val="11"/>
        <color theme="1"/>
        <rFont val="Calibri"/>
        <family val="2"/>
        <charset val="238"/>
        <scheme val="minor"/>
      </rPr>
      <t xml:space="preserve"> - Hlavní rozhodčí daného závodu, který se kvůli pořádání nemohl zúčastnit. Jako odměnu za pořádání má  k celkovému výsledku přičten průměr za všechny zaběhnuté závody v tabulce. (Průměr závodů se počítá za celou sezónu)</t>
    </r>
  </si>
  <si>
    <r>
      <rPr>
        <b/>
        <sz val="12"/>
        <color theme="1"/>
        <rFont val="Calibri"/>
        <family val="2"/>
        <charset val="238"/>
        <scheme val="minor"/>
      </rPr>
      <t>Index</t>
    </r>
    <r>
      <rPr>
        <sz val="11"/>
        <color theme="1"/>
        <rFont val="Calibri"/>
        <family val="2"/>
        <charset val="238"/>
        <scheme val="minor"/>
      </rPr>
      <t xml:space="preserve"> - navýšení součtu bodů za závody, podle kategorie. Snaha o co nepřesnější výsledky, u kterých nezáleží na věku nebo pohlaví, ale na výkonosti</t>
    </r>
  </si>
  <si>
    <r>
      <t xml:space="preserve">vynechaný závod </t>
    </r>
    <r>
      <rPr>
        <sz val="11"/>
        <color theme="1"/>
        <rFont val="Calibri"/>
        <family val="2"/>
        <charset val="238"/>
        <scheme val="minor"/>
      </rPr>
      <t>- u závodu, který závodník neběží, má dotyčný v tabulce na svém řádku napsáno neúčast. Za tento závod se mu přičítá +0 bodů</t>
    </r>
  </si>
  <si>
    <r>
      <rPr>
        <b/>
        <sz val="12"/>
        <color theme="1"/>
        <rFont val="Calibri"/>
        <family val="2"/>
        <charset val="238"/>
        <scheme val="minor"/>
      </rPr>
      <t>Neklasifikovaný závodník</t>
    </r>
    <r>
      <rPr>
        <sz val="11"/>
        <color theme="1"/>
        <rFont val="Calibri"/>
        <family val="2"/>
        <charset val="238"/>
        <scheme val="minor"/>
      </rPr>
      <t xml:space="preserve"> - pokud závodník nesplnil limit závodu, byl diskvalifikován nebo se nějak jinak prohřešil, má sice v tabulce (když tohoto výsledku dosáhl) body za čas a kontroly, nemá ale spočítaný součet bodů za závod - není v tomto závodě hodnocen.</t>
    </r>
  </si>
  <si>
    <r>
      <t xml:space="preserve">Index </t>
    </r>
    <r>
      <rPr>
        <sz val="11"/>
        <rFont val="Calibri"/>
        <family val="2"/>
        <charset val="238"/>
        <scheme val="minor"/>
      </rPr>
      <t>je číselná konstanta, která je specifická pro každou kategorii právě takto:</t>
    </r>
  </si>
  <si>
    <t>kategorie: MDR</t>
  </si>
  <si>
    <t>um.</t>
  </si>
  <si>
    <t>příjmení, jméno</t>
  </si>
  <si>
    <t>index</t>
  </si>
  <si>
    <t>body</t>
  </si>
  <si>
    <t>závody</t>
  </si>
  <si>
    <t>kategorie: D12</t>
  </si>
  <si>
    <t>kategorie: D14</t>
  </si>
  <si>
    <t>kategorie: D16</t>
  </si>
  <si>
    <t>kategorie: D19</t>
  </si>
  <si>
    <t>kategorie: M20</t>
  </si>
  <si>
    <t>kategorie: D20</t>
  </si>
  <si>
    <t>kategorie: D35</t>
  </si>
  <si>
    <t>prům. za závod</t>
  </si>
  <si>
    <t>kategorie: D50</t>
  </si>
  <si>
    <t>kategorie: M12</t>
  </si>
  <si>
    <t>kategorie: M14</t>
  </si>
  <si>
    <t>kategorie: M16</t>
  </si>
  <si>
    <t>kategorie: M19</t>
  </si>
  <si>
    <t>Prům. za závod</t>
  </si>
  <si>
    <t>kategorie: M40</t>
  </si>
  <si>
    <t>kategorie: M50</t>
  </si>
  <si>
    <t>MATULOVÁ Lucie</t>
  </si>
  <si>
    <t>Vyrobil Jakub Šrom pro oddíl ROB SK RADIOSPORT Bílovice nad Svitavou. Oddílový žebříček závodníků za rok 2012</t>
  </si>
  <si>
    <t>Oddílový žebříček závodníků za rok 2012</t>
  </si>
  <si>
    <t>Pro tisk je přizpůsoben pouze začátek prvního lístu (Celkové výsledky) (1×A4 na výšku)</t>
  </si>
  <si>
    <r>
      <rPr>
        <b/>
        <sz val="12"/>
        <color theme="1"/>
        <rFont val="Calibri"/>
        <family val="2"/>
        <charset val="238"/>
        <scheme val="minor"/>
      </rPr>
      <t>Průměr za závod</t>
    </r>
    <r>
      <rPr>
        <sz val="11"/>
        <color theme="1"/>
        <rFont val="Calibri"/>
        <family val="2"/>
        <charset val="238"/>
        <scheme val="minor"/>
      </rPr>
      <t xml:space="preserve"> - počítán z celkového součtu. Tzn. i s indexem každého závodníka =&gt; kdybyste si sečetli body z každého závodu, výsledek by byl jiný.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</si>
</sst>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E+00"/>
  </numFmts>
  <fonts count="14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1.5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.5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4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right"/>
    </xf>
    <xf numFmtId="2" fontId="0" fillId="0" borderId="0" xfId="0" applyNumberFormat="1" applyBorder="1" applyAlignment="1">
      <alignment horizontal="left"/>
    </xf>
    <xf numFmtId="164" fontId="0" fillId="0" borderId="0" xfId="0" applyNumberFormat="1" applyAlignment="1">
      <alignment horizontal="right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2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Border="1" applyAlignment="1">
      <alignment vertical="center"/>
    </xf>
    <xf numFmtId="0" fontId="1" fillId="0" borderId="2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1" fillId="0" borderId="0" xfId="0" applyNumberFormat="1" applyFont="1" applyBorder="1" applyAlignment="1"/>
    <xf numFmtId="2" fontId="0" fillId="0" borderId="0" xfId="0" applyNumberFormat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Border="1" applyAlignment="1">
      <alignment horizontal="right"/>
    </xf>
    <xf numFmtId="1" fontId="0" fillId="0" borderId="5" xfId="0" applyNumberFormat="1" applyBorder="1" applyAlignment="1">
      <alignment horizontal="left" vertical="center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4" xfId="0" applyNumberFormat="1" applyBorder="1" applyAlignment="1">
      <alignment horizontal="left" vertical="center"/>
    </xf>
    <xf numFmtId="1" fontId="0" fillId="0" borderId="5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right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7" xfId="0" applyNumberFormat="1" applyBorder="1" applyAlignment="1">
      <alignment vertical="center"/>
    </xf>
    <xf numFmtId="2" fontId="0" fillId="0" borderId="7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left" vertical="center"/>
    </xf>
    <xf numFmtId="2" fontId="0" fillId="0" borderId="7" xfId="0" applyNumberFormat="1" applyBorder="1" applyAlignment="1">
      <alignment horizontal="left" vertical="center"/>
    </xf>
    <xf numFmtId="1" fontId="0" fillId="0" borderId="8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2" fontId="5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left" vertical="center"/>
    </xf>
    <xf numFmtId="2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left" vertical="center"/>
    </xf>
    <xf numFmtId="2" fontId="6" fillId="0" borderId="0" xfId="0" applyNumberFormat="1" applyFont="1" applyBorder="1" applyAlignment="1">
      <alignment horizontal="left" vertical="center"/>
    </xf>
    <xf numFmtId="2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right" vertical="center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1" fontId="6" fillId="0" borderId="5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right" vertic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left" vertical="center"/>
    </xf>
    <xf numFmtId="2" fontId="0" fillId="2" borderId="10" xfId="0" applyNumberFormat="1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3" borderId="12" xfId="0" applyNumberFormat="1" applyFill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0" xfId="0"/>
    <xf numFmtId="2" fontId="10" fillId="0" borderId="0" xfId="0" applyNumberFormat="1" applyFont="1" applyBorder="1" applyAlignment="1">
      <alignment vertical="center"/>
    </xf>
    <xf numFmtId="2" fontId="0" fillId="0" borderId="0" xfId="0" applyNumberFormat="1"/>
    <xf numFmtId="0" fontId="0" fillId="0" borderId="23" xfId="0" applyBorder="1"/>
    <xf numFmtId="0" fontId="0" fillId="0" borderId="26" xfId="0" applyBorder="1"/>
    <xf numFmtId="2" fontId="0" fillId="0" borderId="21" xfId="0" applyNumberFormat="1" applyBorder="1" applyAlignment="1">
      <alignment horizontal="left" vertical="center"/>
    </xf>
    <xf numFmtId="0" fontId="0" fillId="0" borderId="16" xfId="0" applyBorder="1"/>
    <xf numFmtId="2" fontId="0" fillId="0" borderId="24" xfId="0" applyNumberFormat="1" applyBorder="1" applyAlignment="1">
      <alignment horizontal="left" vertical="center"/>
    </xf>
    <xf numFmtId="2" fontId="0" fillId="0" borderId="24" xfId="0" applyNumberFormat="1" applyBorder="1" applyAlignment="1">
      <alignment horizontal="left"/>
    </xf>
    <xf numFmtId="0" fontId="0" fillId="0" borderId="25" xfId="0" applyBorder="1"/>
    <xf numFmtId="2" fontId="8" fillId="0" borderId="19" xfId="0" applyNumberFormat="1" applyFont="1" applyBorder="1" applyAlignment="1">
      <alignment horizontal="left" vertical="center"/>
    </xf>
    <xf numFmtId="2" fontId="0" fillId="0" borderId="20" xfId="0" applyNumberFormat="1" applyBorder="1" applyAlignment="1">
      <alignment horizontal="left" vertical="center"/>
    </xf>
    <xf numFmtId="0" fontId="0" fillId="0" borderId="14" xfId="0" applyBorder="1"/>
    <xf numFmtId="2" fontId="0" fillId="0" borderId="15" xfId="0" applyNumberFormat="1" applyBorder="1" applyAlignment="1">
      <alignment horizontal="left"/>
    </xf>
    <xf numFmtId="0" fontId="0" fillId="0" borderId="20" xfId="0" applyBorder="1"/>
    <xf numFmtId="0" fontId="0" fillId="0" borderId="18" xfId="0" applyBorder="1"/>
    <xf numFmtId="2" fontId="0" fillId="0" borderId="19" xfId="0" applyNumberFormat="1" applyBorder="1" applyAlignment="1">
      <alignment horizontal="left" vertical="center"/>
    </xf>
    <xf numFmtId="0" fontId="0" fillId="0" borderId="4" xfId="0" applyBorder="1"/>
    <xf numFmtId="0" fontId="0" fillId="0" borderId="6" xfId="0" applyBorder="1"/>
    <xf numFmtId="49" fontId="0" fillId="0" borderId="7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/>
    <xf numFmtId="0" fontId="12" fillId="0" borderId="0" xfId="0" applyFont="1" applyAlignment="1">
      <alignment horizontal="left" vertical="center" wrapText="1"/>
    </xf>
    <xf numFmtId="2" fontId="5" fillId="0" borderId="7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/>
    <xf numFmtId="2" fontId="12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2" fontId="0" fillId="0" borderId="3" xfId="0" applyNumberForma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0" fillId="0" borderId="5" xfId="0" applyNumberFormat="1" applyBorder="1" applyAlignment="1">
      <alignment horizontal="left" vertical="center"/>
    </xf>
    <xf numFmtId="1" fontId="0" fillId="0" borderId="7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49" fontId="13" fillId="0" borderId="0" xfId="0" applyNumberFormat="1" applyFont="1" applyAlignment="1">
      <alignment horizontal="left"/>
    </xf>
    <xf numFmtId="2" fontId="10" fillId="0" borderId="0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02"/>
  <sheetViews>
    <sheetView tabSelected="1" zoomScaleNormal="100" workbookViewId="0">
      <selection activeCell="AI11" sqref="AI11"/>
    </sheetView>
  </sheetViews>
  <sheetFormatPr defaultRowHeight="15" x14ac:dyDescent="0.25"/>
  <cols>
    <col min="1" max="1" width="5.5703125" style="9" customWidth="1"/>
    <col min="2" max="2" width="23.140625" style="4" customWidth="1"/>
    <col min="3" max="3" width="9.85546875" style="5" customWidth="1"/>
    <col min="4" max="4" width="11.85546875" style="1" customWidth="1"/>
    <col min="5" max="5" width="9.7109375" style="2" customWidth="1"/>
    <col min="6" max="6" width="12" style="10" customWidth="1"/>
    <col min="7" max="7" width="9.85546875" style="20" customWidth="1"/>
    <col min="8" max="8" width="16.85546875" style="32" customWidth="1"/>
    <col min="9" max="9" width="20.42578125" style="2" customWidth="1"/>
    <col min="10" max="10" width="14" style="2" customWidth="1"/>
    <col min="11" max="11" width="9.140625" style="3" customWidth="1"/>
    <col min="12" max="12" width="17" style="12" customWidth="1"/>
    <col min="13" max="13" width="11" style="3" customWidth="1"/>
    <col min="14" max="14" width="2.5703125" style="2" customWidth="1"/>
    <col min="15" max="15" width="20.42578125" style="2" customWidth="1"/>
    <col min="16" max="16" width="14" style="2" customWidth="1"/>
    <col min="17" max="17" width="9.140625" style="3" customWidth="1"/>
    <col min="18" max="18" width="17" style="12" customWidth="1"/>
    <col min="19" max="19" width="11" style="3" customWidth="1"/>
    <col min="20" max="20" width="2.5703125" style="13" customWidth="1"/>
    <col min="21" max="21" width="20.42578125" style="2" customWidth="1"/>
    <col min="22" max="22" width="14" style="2" customWidth="1"/>
    <col min="23" max="23" width="9.140625" style="3" customWidth="1"/>
    <col min="24" max="24" width="17" style="12" customWidth="1"/>
    <col min="25" max="25" width="11" style="3" customWidth="1"/>
    <col min="26" max="26" width="2.5703125" style="2" customWidth="1"/>
    <col min="27" max="27" width="20.42578125" style="2" customWidth="1"/>
    <col min="28" max="28" width="14" style="2" customWidth="1"/>
    <col min="29" max="29" width="9.140625" style="3" customWidth="1"/>
    <col min="30" max="30" width="17" style="3" customWidth="1"/>
    <col min="31" max="31" width="11" style="3" customWidth="1"/>
    <col min="32" max="32" width="2.5703125" style="12" customWidth="1"/>
    <col min="33" max="33" width="20.42578125" style="27" customWidth="1"/>
    <col min="34" max="34" width="14" style="27" customWidth="1"/>
    <col min="35" max="35" width="9.140625" style="25" customWidth="1"/>
    <col min="36" max="36" width="17" customWidth="1"/>
    <col min="37" max="37" width="11" style="25" customWidth="1"/>
    <col min="38" max="38" width="23.85546875" customWidth="1"/>
    <col min="39" max="39" width="18" customWidth="1"/>
    <col min="40" max="40" width="14" customWidth="1"/>
    <col min="41" max="41" width="9.140625" customWidth="1"/>
    <col min="42" max="42" width="17" customWidth="1"/>
    <col min="43" max="43" width="11" customWidth="1"/>
    <col min="44" max="44" width="2.5703125" customWidth="1"/>
    <col min="45" max="45" width="18" customWidth="1"/>
    <col min="46" max="46" width="14" customWidth="1"/>
    <col min="47" max="47" width="9.140625" customWidth="1"/>
    <col min="48" max="48" width="17" customWidth="1"/>
    <col min="49" max="49" width="11" customWidth="1"/>
    <col min="50" max="50" width="2.5703125" customWidth="1"/>
    <col min="51" max="51" width="18" customWidth="1"/>
    <col min="52" max="52" width="14" customWidth="1"/>
    <col min="53" max="53" width="9.140625" customWidth="1"/>
    <col min="54" max="54" width="17" customWidth="1"/>
    <col min="55" max="55" width="11" customWidth="1"/>
    <col min="56" max="56" width="2.5703125" customWidth="1"/>
    <col min="57" max="57" width="18" customWidth="1"/>
    <col min="58" max="58" width="14" customWidth="1"/>
    <col min="59" max="59" width="9.140625" customWidth="1"/>
    <col min="60" max="60" width="17" customWidth="1"/>
    <col min="61" max="61" width="11" customWidth="1"/>
    <col min="62" max="62" width="23.5703125" customWidth="1"/>
    <col min="63" max="63" width="18" customWidth="1"/>
    <col min="64" max="64" width="14" customWidth="1"/>
    <col min="65" max="65" width="9.140625" customWidth="1"/>
    <col min="66" max="66" width="17" customWidth="1"/>
    <col min="67" max="67" width="11" customWidth="1"/>
    <col min="68" max="68" width="2.5703125" customWidth="1"/>
    <col min="69" max="69" width="18" customWidth="1"/>
    <col min="70" max="70" width="14" customWidth="1"/>
    <col min="71" max="71" width="9.140625" customWidth="1"/>
    <col min="72" max="72" width="17" customWidth="1"/>
    <col min="73" max="73" width="11" customWidth="1"/>
    <col min="74" max="74" width="2.5703125" customWidth="1"/>
    <col min="75" max="75" width="18" customWidth="1"/>
    <col min="76" max="76" width="14" customWidth="1"/>
    <col min="77" max="77" width="9.140625" customWidth="1"/>
    <col min="78" max="78" width="17" customWidth="1"/>
    <col min="79" max="79" width="11" customWidth="1"/>
    <col min="80" max="80" width="2.5703125" customWidth="1"/>
    <col min="81" max="81" width="18" customWidth="1"/>
    <col min="82" max="82" width="14" customWidth="1"/>
    <col min="83" max="83" width="9.140625" customWidth="1"/>
    <col min="84" max="84" width="17" customWidth="1"/>
    <col min="85" max="85" width="11" customWidth="1"/>
    <col min="86" max="86" width="2.5703125" customWidth="1"/>
    <col min="87" max="87" width="18" customWidth="1"/>
    <col min="88" max="88" width="14" customWidth="1"/>
    <col min="89" max="89" width="9.140625" customWidth="1"/>
    <col min="90" max="90" width="17" customWidth="1"/>
    <col min="91" max="91" width="11" customWidth="1"/>
  </cols>
  <sheetData>
    <row r="1" spans="1:105" s="96" customFormat="1" ht="8.25" customHeight="1" thickBot="1" x14ac:dyDescent="0.3">
      <c r="A1" s="9"/>
      <c r="B1" s="4"/>
      <c r="C1" s="5"/>
      <c r="D1" s="1"/>
      <c r="E1" s="2"/>
      <c r="F1" s="10"/>
      <c r="G1" s="20"/>
      <c r="H1" s="32"/>
      <c r="I1" s="2"/>
      <c r="J1" s="2"/>
      <c r="K1" s="3"/>
      <c r="L1" s="12"/>
      <c r="M1" s="3"/>
      <c r="N1" s="2"/>
      <c r="O1" s="2"/>
      <c r="P1" s="2"/>
      <c r="Q1" s="3"/>
      <c r="R1" s="12"/>
      <c r="S1" s="3"/>
      <c r="T1" s="13"/>
      <c r="U1" s="2"/>
      <c r="V1" s="2"/>
      <c r="W1" s="3"/>
      <c r="X1" s="12"/>
      <c r="Y1" s="3"/>
      <c r="Z1" s="2"/>
      <c r="AA1" s="2"/>
      <c r="AB1" s="2"/>
      <c r="AC1" s="3"/>
      <c r="AD1" s="3"/>
      <c r="AE1" s="3"/>
      <c r="AF1" s="12"/>
      <c r="AG1" s="27"/>
      <c r="AH1" s="27"/>
      <c r="AI1" s="25"/>
      <c r="AK1" s="25"/>
    </row>
    <row r="2" spans="1:105" ht="27" customHeight="1" thickBot="1" x14ac:dyDescent="0.45">
      <c r="B2" s="133" t="s">
        <v>320</v>
      </c>
      <c r="C2" s="133"/>
      <c r="D2" s="133"/>
      <c r="E2" s="133"/>
      <c r="F2" s="133"/>
      <c r="G2" s="133"/>
      <c r="AS2" s="18"/>
      <c r="AT2" s="18"/>
      <c r="AU2" s="18"/>
      <c r="AV2" s="18"/>
      <c r="AW2" s="18"/>
      <c r="AX2" s="15"/>
    </row>
    <row r="3" spans="1:105" ht="21" customHeight="1" x14ac:dyDescent="0.25">
      <c r="A3" s="38"/>
      <c r="B3" s="24"/>
      <c r="C3" s="53"/>
      <c r="D3" s="53"/>
      <c r="E3" s="19"/>
      <c r="F3" s="26"/>
      <c r="G3" s="41"/>
      <c r="H3" s="19"/>
      <c r="I3" s="134" t="s">
        <v>267</v>
      </c>
      <c r="J3" s="135"/>
      <c r="K3" s="135"/>
      <c r="L3" s="135"/>
      <c r="M3" s="136"/>
      <c r="N3" s="39"/>
      <c r="O3" s="134" t="s">
        <v>266</v>
      </c>
      <c r="P3" s="135"/>
      <c r="Q3" s="135"/>
      <c r="R3" s="135"/>
      <c r="S3" s="136"/>
      <c r="T3" s="39"/>
      <c r="U3" s="134" t="s">
        <v>265</v>
      </c>
      <c r="V3" s="135"/>
      <c r="W3" s="135"/>
      <c r="X3" s="135"/>
      <c r="Y3" s="136"/>
      <c r="Z3" s="39"/>
      <c r="AA3" s="134" t="s">
        <v>264</v>
      </c>
      <c r="AB3" s="135"/>
      <c r="AC3" s="135"/>
      <c r="AD3" s="135"/>
      <c r="AE3" s="136"/>
      <c r="AF3" s="39"/>
      <c r="AG3" s="134" t="s">
        <v>263</v>
      </c>
      <c r="AH3" s="135"/>
      <c r="AI3" s="135"/>
      <c r="AJ3" s="135"/>
      <c r="AK3" s="136"/>
      <c r="AL3" s="14"/>
      <c r="AM3" s="134" t="s">
        <v>262</v>
      </c>
      <c r="AN3" s="135"/>
      <c r="AO3" s="135"/>
      <c r="AP3" s="135"/>
      <c r="AQ3" s="136"/>
      <c r="AR3" s="39"/>
      <c r="AS3" s="134" t="s">
        <v>261</v>
      </c>
      <c r="AT3" s="135"/>
      <c r="AU3" s="135"/>
      <c r="AV3" s="135"/>
      <c r="AW3" s="136"/>
      <c r="AX3" s="39"/>
      <c r="AY3" s="134" t="s">
        <v>260</v>
      </c>
      <c r="AZ3" s="135"/>
      <c r="BA3" s="135"/>
      <c r="BB3" s="135"/>
      <c r="BC3" s="136"/>
      <c r="BD3" s="39"/>
      <c r="BE3" s="134" t="s">
        <v>259</v>
      </c>
      <c r="BF3" s="135"/>
      <c r="BG3" s="135"/>
      <c r="BH3" s="135"/>
      <c r="BI3" s="136"/>
      <c r="BJ3" s="39"/>
      <c r="BK3" s="134" t="s">
        <v>258</v>
      </c>
      <c r="BL3" s="135"/>
      <c r="BM3" s="135"/>
      <c r="BN3" s="135"/>
      <c r="BO3" s="136"/>
      <c r="BP3" s="39"/>
      <c r="BQ3" s="134" t="s">
        <v>257</v>
      </c>
      <c r="BR3" s="135"/>
      <c r="BS3" s="135"/>
      <c r="BT3" s="135"/>
      <c r="BU3" s="136"/>
      <c r="BV3" s="39"/>
      <c r="BW3" s="134" t="s">
        <v>256</v>
      </c>
      <c r="BX3" s="135"/>
      <c r="BY3" s="135"/>
      <c r="BZ3" s="135"/>
      <c r="CA3" s="136"/>
      <c r="CB3" s="39"/>
      <c r="CC3" s="134" t="s">
        <v>255</v>
      </c>
      <c r="CD3" s="135"/>
      <c r="CE3" s="135"/>
      <c r="CF3" s="135"/>
      <c r="CG3" s="136"/>
      <c r="CH3" s="39"/>
      <c r="CI3" s="134" t="s">
        <v>287</v>
      </c>
      <c r="CJ3" s="135"/>
      <c r="CK3" s="135"/>
      <c r="CL3" s="135"/>
      <c r="CM3" s="136"/>
      <c r="CN3" s="23"/>
      <c r="CO3" s="23"/>
      <c r="CP3" s="23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</row>
    <row r="4" spans="1:105" s="36" customFormat="1" x14ac:dyDescent="0.25">
      <c r="A4" s="31"/>
      <c r="B4" s="24" t="s">
        <v>0</v>
      </c>
      <c r="C4" s="24" t="s">
        <v>2</v>
      </c>
      <c r="D4" s="24" t="s">
        <v>1</v>
      </c>
      <c r="E4" s="59" t="s">
        <v>3</v>
      </c>
      <c r="F4" s="19" t="s">
        <v>82</v>
      </c>
      <c r="G4" s="33" t="s">
        <v>193</v>
      </c>
      <c r="H4" s="19" t="s">
        <v>315</v>
      </c>
      <c r="I4" s="28" t="s">
        <v>168</v>
      </c>
      <c r="J4" s="19" t="s">
        <v>23</v>
      </c>
      <c r="K4" s="19" t="s">
        <v>8</v>
      </c>
      <c r="L4" s="19" t="s">
        <v>22</v>
      </c>
      <c r="M4" s="22" t="s">
        <v>9</v>
      </c>
      <c r="N4" s="33"/>
      <c r="O4" s="28" t="s">
        <v>168</v>
      </c>
      <c r="P4" s="19" t="s">
        <v>23</v>
      </c>
      <c r="Q4" s="19" t="s">
        <v>8</v>
      </c>
      <c r="R4" s="19" t="s">
        <v>22</v>
      </c>
      <c r="S4" s="22" t="s">
        <v>9</v>
      </c>
      <c r="T4" s="33"/>
      <c r="U4" s="28" t="s">
        <v>168</v>
      </c>
      <c r="V4" s="19" t="s">
        <v>23</v>
      </c>
      <c r="W4" s="19" t="s">
        <v>8</v>
      </c>
      <c r="X4" s="19" t="s">
        <v>22</v>
      </c>
      <c r="Y4" s="22" t="s">
        <v>9</v>
      </c>
      <c r="Z4" s="33"/>
      <c r="AA4" s="28" t="s">
        <v>168</v>
      </c>
      <c r="AB4" s="19" t="s">
        <v>23</v>
      </c>
      <c r="AC4" s="19" t="s">
        <v>8</v>
      </c>
      <c r="AD4" s="19" t="s">
        <v>22</v>
      </c>
      <c r="AE4" s="22" t="s">
        <v>9</v>
      </c>
      <c r="AF4" s="33"/>
      <c r="AG4" s="28" t="s">
        <v>168</v>
      </c>
      <c r="AH4" s="19" t="s">
        <v>23</v>
      </c>
      <c r="AI4" s="19" t="s">
        <v>8</v>
      </c>
      <c r="AJ4" s="19" t="s">
        <v>22</v>
      </c>
      <c r="AK4" s="22" t="s">
        <v>9</v>
      </c>
      <c r="AL4" s="34"/>
      <c r="AM4" s="28" t="s">
        <v>168</v>
      </c>
      <c r="AN4" s="19" t="s">
        <v>23</v>
      </c>
      <c r="AO4" s="19" t="s">
        <v>8</v>
      </c>
      <c r="AP4" s="19" t="s">
        <v>22</v>
      </c>
      <c r="AQ4" s="22" t="s">
        <v>9</v>
      </c>
      <c r="AR4" s="33"/>
      <c r="AS4" s="28" t="s">
        <v>168</v>
      </c>
      <c r="AT4" s="19" t="s">
        <v>23</v>
      </c>
      <c r="AU4" s="19" t="s">
        <v>8</v>
      </c>
      <c r="AV4" s="19" t="s">
        <v>22</v>
      </c>
      <c r="AW4" s="22" t="s">
        <v>9</v>
      </c>
      <c r="AX4" s="33"/>
      <c r="AY4" s="28" t="s">
        <v>168</v>
      </c>
      <c r="AZ4" s="19" t="s">
        <v>23</v>
      </c>
      <c r="BA4" s="19" t="s">
        <v>8</v>
      </c>
      <c r="BB4" s="19" t="s">
        <v>22</v>
      </c>
      <c r="BC4" s="22" t="s">
        <v>9</v>
      </c>
      <c r="BD4" s="33"/>
      <c r="BE4" s="28" t="s">
        <v>168</v>
      </c>
      <c r="BF4" s="19" t="s">
        <v>23</v>
      </c>
      <c r="BG4" s="19" t="s">
        <v>8</v>
      </c>
      <c r="BH4" s="19" t="s">
        <v>22</v>
      </c>
      <c r="BI4" s="22" t="s">
        <v>9</v>
      </c>
      <c r="BJ4" s="33"/>
      <c r="BK4" s="28" t="s">
        <v>168</v>
      </c>
      <c r="BL4" s="19" t="s">
        <v>23</v>
      </c>
      <c r="BM4" s="19" t="s">
        <v>8</v>
      </c>
      <c r="BN4" s="19" t="s">
        <v>22</v>
      </c>
      <c r="BO4" s="22" t="s">
        <v>9</v>
      </c>
      <c r="BP4" s="33"/>
      <c r="BQ4" s="28" t="s">
        <v>168</v>
      </c>
      <c r="BR4" s="19" t="s">
        <v>23</v>
      </c>
      <c r="BS4" s="19" t="s">
        <v>8</v>
      </c>
      <c r="BT4" s="19" t="s">
        <v>22</v>
      </c>
      <c r="BU4" s="22" t="s">
        <v>9</v>
      </c>
      <c r="BV4" s="33"/>
      <c r="BW4" s="28" t="s">
        <v>168</v>
      </c>
      <c r="BX4" s="19" t="s">
        <v>23</v>
      </c>
      <c r="BY4" s="19" t="s">
        <v>8</v>
      </c>
      <c r="BZ4" s="19" t="s">
        <v>22</v>
      </c>
      <c r="CA4" s="22" t="s">
        <v>9</v>
      </c>
      <c r="CB4" s="33"/>
      <c r="CC4" s="28" t="s">
        <v>168</v>
      </c>
      <c r="CD4" s="19" t="s">
        <v>23</v>
      </c>
      <c r="CE4" s="19" t="s">
        <v>8</v>
      </c>
      <c r="CF4" s="19" t="s">
        <v>22</v>
      </c>
      <c r="CG4" s="22" t="s">
        <v>9</v>
      </c>
      <c r="CH4" s="33"/>
      <c r="CI4" s="28" t="s">
        <v>168</v>
      </c>
      <c r="CJ4" s="19" t="s">
        <v>23</v>
      </c>
      <c r="CK4" s="19" t="s">
        <v>8</v>
      </c>
      <c r="CL4" s="19" t="s">
        <v>22</v>
      </c>
      <c r="CM4" s="22" t="s">
        <v>9</v>
      </c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</row>
    <row r="5" spans="1:105" x14ac:dyDescent="0.25">
      <c r="A5" s="38" t="s">
        <v>32</v>
      </c>
      <c r="B5" s="78" t="s">
        <v>26</v>
      </c>
      <c r="C5" s="79" t="s">
        <v>27</v>
      </c>
      <c r="D5" s="79" t="s">
        <v>28</v>
      </c>
      <c r="E5" s="80">
        <f>F5*(I5+O5+U5+AA5+AG5+AM5+AS5+AY5+BE5+BK5+BQ5+BW5+CC5+CI5)</f>
        <v>3863.0154531923313</v>
      </c>
      <c r="F5" s="81">
        <v>1.1200000000000001</v>
      </c>
      <c r="G5" s="82">
        <f>+IF(I5&gt;0,1,0)+IF(O5&gt;0,1,0)+IF(U5&gt;0,1,0)+IF(AA5&gt;0,1,0)+IF(AG5&gt;0,1,0)+IF(AM5&gt;0,1,0)+IF(AS5&gt;0,1,0)+IF(AY5&gt;0,1,0)+IF(BE5&gt;0,1,0)+IF(BK5&gt;0,1,0)+IF(BQ5&gt;0,1,0)+IF(BW5&gt;0,1,0)+IF(CC5&gt;0,1,0)+IF(CI5&gt;0,1,0)</f>
        <v>13</v>
      </c>
      <c r="H5" s="84">
        <f>E5/G5</f>
        <v>297.15503486094855</v>
      </c>
      <c r="I5" s="83">
        <f>J5+L5</f>
        <v>246.29272989889262</v>
      </c>
      <c r="J5" s="84">
        <f>100/(K5/60)</f>
        <v>96.292729898892631</v>
      </c>
      <c r="K5" s="81">
        <v>62.31</v>
      </c>
      <c r="L5" s="85">
        <f>100/4*M5</f>
        <v>150</v>
      </c>
      <c r="M5" s="86">
        <v>6</v>
      </c>
      <c r="N5" s="82"/>
      <c r="O5" s="83">
        <f>P5+R5</f>
        <v>258.49909584086799</v>
      </c>
      <c r="P5" s="84">
        <f>100/(Q5/60)</f>
        <v>108.49909584086799</v>
      </c>
      <c r="Q5" s="81">
        <v>55.3</v>
      </c>
      <c r="R5" s="85">
        <f>100/4*S5</f>
        <v>150</v>
      </c>
      <c r="S5" s="86">
        <v>6</v>
      </c>
      <c r="T5" s="82"/>
      <c r="U5" s="83">
        <f>V5+X5</f>
        <v>259.97067448680355</v>
      </c>
      <c r="V5" s="84">
        <f>100/(W5/60)</f>
        <v>109.97067448680352</v>
      </c>
      <c r="W5" s="81">
        <v>54.56</v>
      </c>
      <c r="X5" s="85">
        <f>100/4*Y5</f>
        <v>150</v>
      </c>
      <c r="Y5" s="87">
        <v>6</v>
      </c>
      <c r="Z5" s="82"/>
      <c r="AA5" s="83">
        <f>AB5+AD5</f>
        <v>240.88155104513785</v>
      </c>
      <c r="AB5" s="84">
        <f>100/(AC5/60)</f>
        <v>90.881551045137854</v>
      </c>
      <c r="AC5" s="81">
        <v>66.02</v>
      </c>
      <c r="AD5" s="85">
        <f>100/4*AE5</f>
        <v>150</v>
      </c>
      <c r="AE5" s="87">
        <v>6</v>
      </c>
      <c r="AF5" s="82"/>
      <c r="AG5" s="83">
        <f>AH5+AJ5</f>
        <v>271.31014961585117</v>
      </c>
      <c r="AH5" s="84">
        <f>100/(AI5/60)</f>
        <v>121.31014961585119</v>
      </c>
      <c r="AI5" s="81">
        <v>49.46</v>
      </c>
      <c r="AJ5" s="85">
        <f>100/4*AK5</f>
        <v>150</v>
      </c>
      <c r="AK5" s="87">
        <v>6</v>
      </c>
      <c r="AL5" s="78" t="s">
        <v>26</v>
      </c>
      <c r="AM5" s="83">
        <f>(AN5+AP5)/2</f>
        <v>272.14983713355048</v>
      </c>
      <c r="AN5" s="84">
        <f>100/(AO5/60)</f>
        <v>244.29967426710098</v>
      </c>
      <c r="AO5" s="81">
        <v>24.56</v>
      </c>
      <c r="AP5" s="85">
        <f>100/4*AQ5</f>
        <v>300</v>
      </c>
      <c r="AQ5" s="87">
        <v>12</v>
      </c>
      <c r="AR5" s="82"/>
      <c r="AS5" s="83">
        <f>(AT5+AV5)*0.8</f>
        <v>265.07621410847219</v>
      </c>
      <c r="AT5" s="84">
        <f>100/(AU5/60)</f>
        <v>106.34526763559022</v>
      </c>
      <c r="AU5" s="81">
        <v>56.42</v>
      </c>
      <c r="AV5" s="85">
        <f>100/4*AW5</f>
        <v>225</v>
      </c>
      <c r="AW5" s="87">
        <v>9</v>
      </c>
      <c r="AX5" s="82"/>
      <c r="AY5" s="83">
        <v>0</v>
      </c>
      <c r="AZ5" s="88" t="s">
        <v>169</v>
      </c>
      <c r="BA5" s="81" t="s">
        <v>169</v>
      </c>
      <c r="BB5" s="85" t="s">
        <v>169</v>
      </c>
      <c r="BC5" s="89" t="s">
        <v>169</v>
      </c>
      <c r="BD5" s="82"/>
      <c r="BE5" s="83">
        <f>BF5+BH5</f>
        <v>246.26183218353924</v>
      </c>
      <c r="BF5" s="84">
        <f>100/(BG5/60)</f>
        <v>96.261832183539227</v>
      </c>
      <c r="BG5" s="81">
        <v>62.33</v>
      </c>
      <c r="BH5" s="85">
        <f>100/4*BI5</f>
        <v>150</v>
      </c>
      <c r="BI5" s="87">
        <v>6</v>
      </c>
      <c r="BJ5" s="78" t="s">
        <v>26</v>
      </c>
      <c r="BK5" s="83">
        <f>BL5+BN5</f>
        <v>240.8265213442325</v>
      </c>
      <c r="BL5" s="84">
        <f>100/(BM5/60)</f>
        <v>90.826521344232518</v>
      </c>
      <c r="BM5" s="81">
        <v>66.06</v>
      </c>
      <c r="BN5" s="85">
        <f>100/4*BO5</f>
        <v>150</v>
      </c>
      <c r="BO5" s="87">
        <v>6</v>
      </c>
      <c r="BP5" s="82"/>
      <c r="BQ5" s="83">
        <f>BR5+BT5</f>
        <v>303.57051446122341</v>
      </c>
      <c r="BR5" s="84">
        <f>100/(BS5/60)</f>
        <v>153.57051446122344</v>
      </c>
      <c r="BS5" s="81">
        <v>39.07</v>
      </c>
      <c r="BT5" s="85">
        <f>100/4*BU5</f>
        <v>150</v>
      </c>
      <c r="BU5" s="87">
        <v>6</v>
      </c>
      <c r="BV5" s="82"/>
      <c r="BW5" s="83">
        <f>(BX5+BZ5)/1.7</f>
        <v>279.6939084477965</v>
      </c>
      <c r="BX5" s="84">
        <f>100/(BY5/60)*2.5</f>
        <v>175.47964436125409</v>
      </c>
      <c r="BY5" s="81">
        <v>85.48</v>
      </c>
      <c r="BZ5" s="85">
        <f>100/4*CA5</f>
        <v>300</v>
      </c>
      <c r="CA5" s="87">
        <v>12</v>
      </c>
      <c r="CB5" s="82"/>
      <c r="CC5" s="83">
        <f>(CD5+CF5)*0.64</f>
        <v>290.98811544991514</v>
      </c>
      <c r="CD5" s="84">
        <f>100/(CE5/60)</f>
        <v>254.66893039049236</v>
      </c>
      <c r="CE5" s="81">
        <v>23.56</v>
      </c>
      <c r="CF5" s="85">
        <f>100/4*CG5</f>
        <v>200</v>
      </c>
      <c r="CG5" s="87">
        <v>8</v>
      </c>
      <c r="CH5" s="82"/>
      <c r="CI5" s="83">
        <f>(CJ5+CL5)/2</f>
        <v>273.59979633401224</v>
      </c>
      <c r="CJ5" s="84">
        <f>100/(CK5/60)</f>
        <v>122.19959266802444</v>
      </c>
      <c r="CK5" s="81">
        <v>49.1</v>
      </c>
      <c r="CL5" s="85">
        <f>100/4*CM5</f>
        <v>425</v>
      </c>
      <c r="CM5" s="87">
        <v>17</v>
      </c>
      <c r="CN5" s="23"/>
      <c r="CO5" s="23"/>
      <c r="CP5" s="23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</row>
    <row r="6" spans="1:105" x14ac:dyDescent="0.25">
      <c r="A6" s="38" t="s">
        <v>33</v>
      </c>
      <c r="B6" s="24" t="s">
        <v>29</v>
      </c>
      <c r="C6" s="53" t="s">
        <v>30</v>
      </c>
      <c r="D6" s="53" t="s">
        <v>31</v>
      </c>
      <c r="E6" s="59">
        <f>F6*(I6+O6+U6+AA6+AG6+AM6+AS6+AY6+BE6+BK6+BQ6+BW6+CC6+CI6)</f>
        <v>3463.7908804533727</v>
      </c>
      <c r="F6" s="26" t="s">
        <v>67</v>
      </c>
      <c r="G6" s="41">
        <f>+IF(I6&gt;0,1,0)+IF(O6&gt;0,1,0)+IF(U6&gt;0,1,0)+IF(AA6&gt;0,1,0)+IF(AG6&gt;0,1,0)+IF(AM6&gt;0,1,0)+IF(AS6&gt;0,1,0)+IF(AY6&gt;0,1,0)+IF(BE6&gt;0,1,0)+IF(BK6&gt;0,1,0)+IF(BQ6&gt;0,1,0)+IF(BW6&gt;0,1,0)+IF(CC6&gt;0,1,0)+IF(CI6&gt;0,1,0)</f>
        <v>13</v>
      </c>
      <c r="H6" s="19">
        <f>E6/G6</f>
        <v>266.44545234256714</v>
      </c>
      <c r="I6" s="28">
        <f>J6+L6</f>
        <v>208.20559062218214</v>
      </c>
      <c r="J6" s="19">
        <f>100/(K6/60)</f>
        <v>108.20559062218214</v>
      </c>
      <c r="K6" s="26">
        <v>55.45</v>
      </c>
      <c r="L6" s="30">
        <f>100/4*M6</f>
        <v>100</v>
      </c>
      <c r="M6" s="42">
        <v>4</v>
      </c>
      <c r="N6" s="41"/>
      <c r="O6" s="28">
        <f>P6+R6</f>
        <v>208.1665765278529</v>
      </c>
      <c r="P6" s="19">
        <f>100/(Q6/60)</f>
        <v>108.1665765278529</v>
      </c>
      <c r="Q6" s="26">
        <v>55.47</v>
      </c>
      <c r="R6" s="30">
        <f>100/4*S6</f>
        <v>100</v>
      </c>
      <c r="S6" s="42">
        <v>4</v>
      </c>
      <c r="T6" s="41"/>
      <c r="U6" s="28">
        <f>V6+X6</f>
        <v>280.61408789885616</v>
      </c>
      <c r="V6" s="19">
        <f>100/(W6/60)</f>
        <v>180.61408789885613</v>
      </c>
      <c r="W6" s="26">
        <v>33.22</v>
      </c>
      <c r="X6" s="30">
        <f>100/4*Y6</f>
        <v>100</v>
      </c>
      <c r="Y6" s="29">
        <v>4</v>
      </c>
      <c r="Z6" s="41"/>
      <c r="AA6" s="28">
        <f>AB6+AD6</f>
        <v>275.43859649122805</v>
      </c>
      <c r="AB6" s="19">
        <f>100/(AC6/60)</f>
        <v>175.43859649122805</v>
      </c>
      <c r="AC6" s="26">
        <v>34.200000000000003</v>
      </c>
      <c r="AD6" s="30">
        <f>100/4*AE6</f>
        <v>100</v>
      </c>
      <c r="AE6" s="29">
        <v>4</v>
      </c>
      <c r="AF6" s="41"/>
      <c r="AG6" s="28">
        <f>AH6+AJ6</f>
        <v>270.9401709401709</v>
      </c>
      <c r="AH6" s="19">
        <f>100/(AI6/60)</f>
        <v>170.94017094017093</v>
      </c>
      <c r="AI6" s="26">
        <v>35.1</v>
      </c>
      <c r="AJ6" s="30">
        <f>100/4*AK6</f>
        <v>100</v>
      </c>
      <c r="AK6" s="29">
        <v>4</v>
      </c>
      <c r="AL6" s="24" t="s">
        <v>29</v>
      </c>
      <c r="AM6" s="28">
        <f>(AN6+AP6)/2</f>
        <v>216.42135797163732</v>
      </c>
      <c r="AN6" s="19">
        <f>100/(AO6/60)</f>
        <v>257.84271594327464</v>
      </c>
      <c r="AO6" s="26">
        <v>23.27</v>
      </c>
      <c r="AP6" s="30">
        <f>100/4*AQ6</f>
        <v>175</v>
      </c>
      <c r="AQ6" s="29">
        <v>7</v>
      </c>
      <c r="AR6" s="41"/>
      <c r="AS6" s="28">
        <f>(AT6+AV6)*0.8</f>
        <v>215.23809523809524</v>
      </c>
      <c r="AT6" s="19">
        <f>100/(AU6/60)</f>
        <v>119.04761904761905</v>
      </c>
      <c r="AU6" s="26">
        <v>50.4</v>
      </c>
      <c r="AV6" s="30">
        <f>100/4*AW6</f>
        <v>150</v>
      </c>
      <c r="AW6" s="29">
        <v>6</v>
      </c>
      <c r="AX6" s="41"/>
      <c r="AY6" s="28">
        <v>0</v>
      </c>
      <c r="AZ6" s="11" t="s">
        <v>169</v>
      </c>
      <c r="BA6" s="26" t="s">
        <v>169</v>
      </c>
      <c r="BB6" s="30" t="s">
        <v>169</v>
      </c>
      <c r="BC6" s="40" t="s">
        <v>169</v>
      </c>
      <c r="BD6" s="41"/>
      <c r="BE6" s="28">
        <f>BF6+BH6</f>
        <v>207.06638115631694</v>
      </c>
      <c r="BF6" s="19">
        <f>100/(BG6/60)</f>
        <v>107.06638115631692</v>
      </c>
      <c r="BG6" s="26">
        <v>56.04</v>
      </c>
      <c r="BH6" s="30">
        <f>100/4*BI6</f>
        <v>100</v>
      </c>
      <c r="BI6" s="29">
        <v>4</v>
      </c>
      <c r="BJ6" s="24" t="s">
        <v>29</v>
      </c>
      <c r="BK6" s="28">
        <f>BL6+BN6</f>
        <v>241.40938015555034</v>
      </c>
      <c r="BL6" s="19">
        <f>100/(BM6/60)</f>
        <v>141.40938015555034</v>
      </c>
      <c r="BM6" s="26">
        <v>42.43</v>
      </c>
      <c r="BN6" s="30">
        <f>100/4*BO6</f>
        <v>100</v>
      </c>
      <c r="BO6" s="29">
        <v>4</v>
      </c>
      <c r="BP6" s="41"/>
      <c r="BQ6" s="28">
        <f>BR6+BT6</f>
        <v>238.2488479262673</v>
      </c>
      <c r="BR6" s="19">
        <f>100/(BS6/60)</f>
        <v>138.2488479262673</v>
      </c>
      <c r="BS6" s="26">
        <v>43.4</v>
      </c>
      <c r="BT6" s="30">
        <f>100/4*BU6</f>
        <v>100</v>
      </c>
      <c r="BU6" s="29">
        <v>4</v>
      </c>
      <c r="BV6" s="41"/>
      <c r="BW6" s="28">
        <f>(BX6+BZ6)/1.7</f>
        <v>219.84220562761112</v>
      </c>
      <c r="BX6" s="19">
        <f>100/(BY6/60)*2.5</f>
        <v>123.73174956693887</v>
      </c>
      <c r="BY6" s="26">
        <v>121.23</v>
      </c>
      <c r="BZ6" s="30">
        <f>100/4*CA6</f>
        <v>250</v>
      </c>
      <c r="CA6" s="29">
        <v>10</v>
      </c>
      <c r="CB6" s="41"/>
      <c r="CC6" s="28">
        <f>(CD6+CF6)*0.64</f>
        <v>263.40197461212978</v>
      </c>
      <c r="CD6" s="19">
        <f>100/(CE6/60)</f>
        <v>211.56558533145275</v>
      </c>
      <c r="CE6" s="26">
        <v>28.36</v>
      </c>
      <c r="CF6" s="30">
        <f>100/4*CG6</f>
        <v>200</v>
      </c>
      <c r="CG6" s="29">
        <v>8</v>
      </c>
      <c r="CH6" s="41"/>
      <c r="CI6" s="28">
        <f>(CJ6+CL6)/2</f>
        <v>220.30839895013122</v>
      </c>
      <c r="CJ6" s="19">
        <f>100/(CK6/60)</f>
        <v>65.616797900262469</v>
      </c>
      <c r="CK6" s="26">
        <v>91.44</v>
      </c>
      <c r="CL6" s="30">
        <f>100/4*CM6</f>
        <v>375</v>
      </c>
      <c r="CM6" s="29">
        <v>15</v>
      </c>
      <c r="CN6" s="23"/>
      <c r="CO6" s="23"/>
      <c r="CP6" s="23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</row>
    <row r="7" spans="1:105" x14ac:dyDescent="0.25">
      <c r="A7" s="38" t="s">
        <v>34</v>
      </c>
      <c r="B7" s="24" t="s">
        <v>91</v>
      </c>
      <c r="C7" s="53" t="s">
        <v>94</v>
      </c>
      <c r="D7" s="53" t="s">
        <v>65</v>
      </c>
      <c r="E7" s="59">
        <f>F7*(I7+O7+U7+AA7+AG7+AM7+AS7+AY7+BE7+BK7+BQ7+BW7+CC7+CI7)</f>
        <v>3383.491250802419</v>
      </c>
      <c r="F7" s="26">
        <v>1.1399999999999999</v>
      </c>
      <c r="G7" s="41">
        <f>+IF(I7&gt;0,1,0)+IF(O7&gt;0,1,0)+IF(U7&gt;0,1,0)+IF(AA7&gt;0,1,0)+IF(AG7&gt;0,1,0)+IF(AM7&gt;0,1,0)+IF(AS7&gt;0,1,0)+IF(AY7&gt;0,1,0)+IF(BE7&gt;0,1,0)+IF(BK7&gt;0,1,0)+IF(BQ7&gt;0,1,0)+IF(BW7&gt;0,1,0)+IF(CC7&gt;0,1,0)+IF(CI7&gt;0,1,0)</f>
        <v>14</v>
      </c>
      <c r="H7" s="19">
        <f>E7/G7</f>
        <v>241.67794648588708</v>
      </c>
      <c r="I7" s="28">
        <f>J7+L7</f>
        <v>185.39255158530449</v>
      </c>
      <c r="J7" s="19">
        <f>100/(K7/60)</f>
        <v>60.392551585304481</v>
      </c>
      <c r="K7" s="26">
        <v>99.35</v>
      </c>
      <c r="L7" s="30">
        <f>100/4*M7</f>
        <v>125</v>
      </c>
      <c r="M7" s="42">
        <v>5</v>
      </c>
      <c r="N7" s="41"/>
      <c r="O7" s="28">
        <f>P7+R7</f>
        <v>152.17391304347825</v>
      </c>
      <c r="P7" s="19">
        <f>100/(Q7/60)</f>
        <v>52.173913043478258</v>
      </c>
      <c r="Q7" s="26">
        <v>115</v>
      </c>
      <c r="R7" s="30">
        <f>100/4*S7</f>
        <v>100</v>
      </c>
      <c r="S7" s="42">
        <v>4</v>
      </c>
      <c r="T7" s="41"/>
      <c r="U7" s="28">
        <f>V7+X7</f>
        <v>187.28589224540642</v>
      </c>
      <c r="V7" s="19">
        <f>100/(W7/60)</f>
        <v>62.285892245406416</v>
      </c>
      <c r="W7" s="26">
        <v>96.33</v>
      </c>
      <c r="X7" s="30">
        <f>100/4*Y7</f>
        <v>125</v>
      </c>
      <c r="Y7" s="29">
        <v>5</v>
      </c>
      <c r="Z7" s="41"/>
      <c r="AA7" s="28">
        <f>AB7+AD7</f>
        <v>192.30984967466907</v>
      </c>
      <c r="AB7" s="19">
        <f>100/(AC7/60)</f>
        <v>67.309849674669053</v>
      </c>
      <c r="AC7" s="26">
        <v>89.14</v>
      </c>
      <c r="AD7" s="30">
        <f>100/4*AE7</f>
        <v>125</v>
      </c>
      <c r="AE7" s="29">
        <v>5</v>
      </c>
      <c r="AF7" s="41"/>
      <c r="AG7" s="28">
        <f>AH7+AJ7</f>
        <v>224.02624195411784</v>
      </c>
      <c r="AH7" s="19">
        <f>100/(AI7/60)</f>
        <v>99.026241954117836</v>
      </c>
      <c r="AI7" s="26">
        <v>60.59</v>
      </c>
      <c r="AJ7" s="30">
        <f>100/4*AK7</f>
        <v>125</v>
      </c>
      <c r="AK7" s="29">
        <v>5</v>
      </c>
      <c r="AL7" s="24" t="s">
        <v>91</v>
      </c>
      <c r="AM7" s="28">
        <f>(AN7+AP7)/2</f>
        <v>212.10801393728224</v>
      </c>
      <c r="AN7" s="19">
        <f>100/(AO7/60)</f>
        <v>174.21602787456447</v>
      </c>
      <c r="AO7" s="26">
        <v>34.44</v>
      </c>
      <c r="AP7" s="30">
        <f>100/4*AQ7</f>
        <v>250</v>
      </c>
      <c r="AQ7" s="29">
        <v>10</v>
      </c>
      <c r="AR7" s="41"/>
      <c r="AS7" s="28">
        <f>(AT7+AV7)*0.8</f>
        <v>217.35697018533443</v>
      </c>
      <c r="AT7" s="19">
        <f>100/(AU7/60)</f>
        <v>96.696212731668012</v>
      </c>
      <c r="AU7" s="26">
        <v>62.05</v>
      </c>
      <c r="AV7" s="30">
        <f>100/4*AW7</f>
        <v>175</v>
      </c>
      <c r="AW7" s="29">
        <v>7</v>
      </c>
      <c r="AX7" s="41"/>
      <c r="AY7" s="28">
        <f>AZ7+BB7</f>
        <v>198.90072669047913</v>
      </c>
      <c r="AZ7" s="19">
        <f>100/(BA7/60)</f>
        <v>73.900726690479118</v>
      </c>
      <c r="BA7" s="26">
        <v>81.19</v>
      </c>
      <c r="BB7" s="30">
        <f>100/4*BC7</f>
        <v>125</v>
      </c>
      <c r="BC7" s="29">
        <v>5</v>
      </c>
      <c r="BD7" s="41"/>
      <c r="BE7" s="28">
        <f>BF7+BH7</f>
        <v>227.84538909838875</v>
      </c>
      <c r="BF7" s="19">
        <f>100/(BG7/60)</f>
        <v>102.84538909838875</v>
      </c>
      <c r="BG7" s="26">
        <v>58.34</v>
      </c>
      <c r="BH7" s="30">
        <f>100/4*BI7</f>
        <v>125</v>
      </c>
      <c r="BI7" s="29">
        <v>5</v>
      </c>
      <c r="BJ7" s="24" t="s">
        <v>91</v>
      </c>
      <c r="BK7" s="28">
        <f>BL7+BN7</f>
        <v>241.93626973299553</v>
      </c>
      <c r="BL7" s="19">
        <f>100/(BM7/60)</f>
        <v>116.93626973299551</v>
      </c>
      <c r="BM7" s="26">
        <v>51.31</v>
      </c>
      <c r="BN7" s="30">
        <f>100/4*BO7</f>
        <v>125</v>
      </c>
      <c r="BO7" s="29">
        <v>5</v>
      </c>
      <c r="BP7" s="41"/>
      <c r="BQ7" s="28">
        <f>BR7+BT7</f>
        <v>252.19949120203518</v>
      </c>
      <c r="BR7" s="19">
        <f>100/(BS7/60)</f>
        <v>127.19949120203519</v>
      </c>
      <c r="BS7" s="26">
        <v>47.17</v>
      </c>
      <c r="BT7" s="30">
        <f>100/4*BU7</f>
        <v>125</v>
      </c>
      <c r="BU7" s="29">
        <v>5</v>
      </c>
      <c r="BV7" s="41"/>
      <c r="BW7" s="28">
        <f>(BX7+BZ7)/1.7</f>
        <v>210.78502179435981</v>
      </c>
      <c r="BX7" s="19">
        <f>100/(BY7/60)*2.5</f>
        <v>108.33453705041165</v>
      </c>
      <c r="BY7" s="26">
        <v>138.46</v>
      </c>
      <c r="BZ7" s="30">
        <f>100/4*CA7</f>
        <v>250</v>
      </c>
      <c r="CA7" s="29">
        <v>10</v>
      </c>
      <c r="CB7" s="41"/>
      <c r="CC7" s="28">
        <f>(CD7+CF7)*0.64</f>
        <v>253.65445026178011</v>
      </c>
      <c r="CD7" s="19">
        <f>100/(CE7/60)</f>
        <v>196.33507853403142</v>
      </c>
      <c r="CE7" s="26">
        <v>30.56</v>
      </c>
      <c r="CF7" s="30">
        <f>100/4*CG7</f>
        <v>200</v>
      </c>
      <c r="CG7" s="29">
        <v>8</v>
      </c>
      <c r="CH7" s="41"/>
      <c r="CI7" s="28">
        <v>212</v>
      </c>
      <c r="CJ7" s="11" t="s">
        <v>286</v>
      </c>
      <c r="CK7" s="26" t="s">
        <v>286</v>
      </c>
      <c r="CL7" s="30" t="s">
        <v>286</v>
      </c>
      <c r="CM7" s="40" t="s">
        <v>286</v>
      </c>
      <c r="CN7" s="23"/>
      <c r="CO7" s="23"/>
      <c r="CP7" s="23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</row>
    <row r="8" spans="1:105" x14ac:dyDescent="0.25">
      <c r="A8" s="38" t="s">
        <v>35</v>
      </c>
      <c r="B8" s="24" t="s">
        <v>103</v>
      </c>
      <c r="C8" s="53" t="s">
        <v>6</v>
      </c>
      <c r="D8" s="53" t="s">
        <v>7</v>
      </c>
      <c r="E8" s="59">
        <f>F8*(I8+O8+U8+AA8+AG8+AM8+AS8+AY8+BE8+BK8+BQ8+BW8+CC8+CI8)</f>
        <v>3237.5897950945036</v>
      </c>
      <c r="F8" s="26" t="s">
        <v>69</v>
      </c>
      <c r="G8" s="41">
        <f>+IF(I8&gt;0,1,0)+IF(O8&gt;0,1,0)+IF(U8&gt;0,1,0)+IF(AA8&gt;0,1,0)+IF(AG8&gt;0,1,0)+IF(AM8&gt;0,1,0)+IF(AS8&gt;0,1,0)+IF(AY8&gt;0,1,0)+IF(BE8&gt;0,1,0)+IF(BK8&gt;0,1,0)+IF(BQ8&gt;0,1,0)+IF(BW8&gt;0,1,0)+IF(CC8&gt;0,1,0)+IF(CI8&gt;0,1,0)</f>
        <v>12</v>
      </c>
      <c r="H8" s="19">
        <f>E8/G8</f>
        <v>269.79914959120862</v>
      </c>
      <c r="I8" s="28">
        <f>J8+L8</f>
        <v>220.91439688715954</v>
      </c>
      <c r="J8" s="19">
        <f>100/(K8/60)</f>
        <v>145.91439688715954</v>
      </c>
      <c r="K8" s="26">
        <v>41.12</v>
      </c>
      <c r="L8" s="30">
        <f>100/4*M8</f>
        <v>75</v>
      </c>
      <c r="M8" s="42">
        <v>3</v>
      </c>
      <c r="N8" s="41"/>
      <c r="O8" s="28">
        <f>P8+R8</f>
        <v>151.53061224489795</v>
      </c>
      <c r="P8" s="19">
        <f>100/(Q8/60)</f>
        <v>76.530612244897952</v>
      </c>
      <c r="Q8" s="26">
        <v>78.400000000000006</v>
      </c>
      <c r="R8" s="30">
        <f>100/4*S8</f>
        <v>75</v>
      </c>
      <c r="S8" s="42">
        <v>3</v>
      </c>
      <c r="T8" s="41"/>
      <c r="U8" s="28">
        <f>V8+X8</f>
        <v>262.44142455482665</v>
      </c>
      <c r="V8" s="19">
        <f>100/(W8/60)</f>
        <v>187.44142455482663</v>
      </c>
      <c r="W8" s="26">
        <v>32.01</v>
      </c>
      <c r="X8" s="30">
        <f>100/4*Y8</f>
        <v>75</v>
      </c>
      <c r="Y8" s="29">
        <v>3</v>
      </c>
      <c r="Z8" s="41"/>
      <c r="AA8" s="28">
        <f>AB8+AD8</f>
        <v>259.61538461538464</v>
      </c>
      <c r="AB8" s="19">
        <f>100/(AC8/60)</f>
        <v>184.61538461538464</v>
      </c>
      <c r="AC8" s="26">
        <v>32.5</v>
      </c>
      <c r="AD8" s="30">
        <f>100/4*AE8</f>
        <v>75</v>
      </c>
      <c r="AE8" s="29">
        <v>3</v>
      </c>
      <c r="AF8" s="41"/>
      <c r="AG8" s="28">
        <f>AH8+AJ8</f>
        <v>182.8531965272297</v>
      </c>
      <c r="AH8" s="19">
        <f>100/(AI8/60)</f>
        <v>157.8531965272297</v>
      </c>
      <c r="AI8" s="26">
        <v>38.01</v>
      </c>
      <c r="AJ8" s="30">
        <f>100/4*AK8</f>
        <v>25</v>
      </c>
      <c r="AK8" s="29">
        <v>1</v>
      </c>
      <c r="AL8" s="24" t="s">
        <v>103</v>
      </c>
      <c r="AM8" s="28">
        <v>0</v>
      </c>
      <c r="AN8" s="11" t="s">
        <v>169</v>
      </c>
      <c r="AO8" s="26" t="s">
        <v>169</v>
      </c>
      <c r="AP8" s="30" t="s">
        <v>169</v>
      </c>
      <c r="AQ8" s="40" t="s">
        <v>169</v>
      </c>
      <c r="AR8" s="41"/>
      <c r="AS8" s="28">
        <v>0</v>
      </c>
      <c r="AT8" s="11" t="s">
        <v>169</v>
      </c>
      <c r="AU8" s="26" t="s">
        <v>169</v>
      </c>
      <c r="AV8" s="30" t="s">
        <v>169</v>
      </c>
      <c r="AW8" s="40" t="s">
        <v>169</v>
      </c>
      <c r="AX8" s="41"/>
      <c r="AY8" s="28">
        <f>AZ8+BB8</f>
        <v>237.86681715575622</v>
      </c>
      <c r="AZ8" s="19">
        <f>100/(BA8/60)</f>
        <v>112.86681715575622</v>
      </c>
      <c r="BA8" s="26">
        <v>53.16</v>
      </c>
      <c r="BB8" s="30">
        <f>100/4*BC8</f>
        <v>125</v>
      </c>
      <c r="BC8" s="29">
        <v>5</v>
      </c>
      <c r="BD8" s="41"/>
      <c r="BE8" s="28">
        <f>BF8+BH8</f>
        <v>302.10068130204388</v>
      </c>
      <c r="BF8" s="19">
        <f>100/(BG8/60)</f>
        <v>227.10068130204388</v>
      </c>
      <c r="BG8" s="26">
        <v>26.42</v>
      </c>
      <c r="BH8" s="30">
        <f>100/4*BI8</f>
        <v>75</v>
      </c>
      <c r="BI8" s="29">
        <v>3</v>
      </c>
      <c r="BJ8" s="24" t="s">
        <v>103</v>
      </c>
      <c r="BK8" s="28">
        <f>BL8+BN8</f>
        <v>259.78595626732368</v>
      </c>
      <c r="BL8" s="19">
        <f>100/(BM8/60)</f>
        <v>184.78595626732368</v>
      </c>
      <c r="BM8" s="26">
        <v>32.47</v>
      </c>
      <c r="BN8" s="30">
        <f>100/4*BO8</f>
        <v>75</v>
      </c>
      <c r="BO8" s="29">
        <v>3</v>
      </c>
      <c r="BP8" s="41"/>
      <c r="BQ8" s="28">
        <f>BR8+BT8</f>
        <v>220.24328249818447</v>
      </c>
      <c r="BR8" s="19">
        <f>100/(BS8/60)</f>
        <v>145.24328249818447</v>
      </c>
      <c r="BS8" s="26">
        <v>41.31</v>
      </c>
      <c r="BT8" s="30">
        <f>100/4*BU8</f>
        <v>75</v>
      </c>
      <c r="BU8" s="29">
        <v>3</v>
      </c>
      <c r="BV8" s="41"/>
      <c r="BW8" s="28">
        <f>(BX8+BZ8)/1.7</f>
        <v>227.50175767518166</v>
      </c>
      <c r="BX8" s="19">
        <f>100/(BY8/60)*2.5</f>
        <v>186.7529880478088</v>
      </c>
      <c r="BY8" s="26">
        <v>80.319999999999993</v>
      </c>
      <c r="BZ8" s="30">
        <f>100/4*CA8</f>
        <v>200</v>
      </c>
      <c r="CA8" s="29">
        <v>8</v>
      </c>
      <c r="CB8" s="41"/>
      <c r="CC8" s="28">
        <f>(CD8+CF8)*0.64</f>
        <v>240.8416103438143</v>
      </c>
      <c r="CD8" s="19">
        <f>100/(CE8/60)</f>
        <v>176.31501616220982</v>
      </c>
      <c r="CE8" s="26">
        <v>34.03</v>
      </c>
      <c r="CF8" s="30">
        <f>100/4*CG8</f>
        <v>200</v>
      </c>
      <c r="CG8" s="29">
        <v>8</v>
      </c>
      <c r="CH8" s="41"/>
      <c r="CI8" s="28">
        <f>(CJ8+CL8)/2</f>
        <v>178.02504526252261</v>
      </c>
      <c r="CJ8" s="19">
        <f>100/(CK8/60)</f>
        <v>181.05009052504525</v>
      </c>
      <c r="CK8" s="26">
        <v>33.14</v>
      </c>
      <c r="CL8" s="30">
        <f>100/4*CM8</f>
        <v>175</v>
      </c>
      <c r="CM8" s="29">
        <v>7</v>
      </c>
      <c r="CN8" s="23"/>
      <c r="CO8" s="23"/>
      <c r="CP8" s="23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</row>
    <row r="9" spans="1:105" x14ac:dyDescent="0.25">
      <c r="A9" s="38" t="s">
        <v>36</v>
      </c>
      <c r="B9" s="24" t="s">
        <v>79</v>
      </c>
      <c r="C9" s="53" t="s">
        <v>81</v>
      </c>
      <c r="D9" s="53" t="s">
        <v>31</v>
      </c>
      <c r="E9" s="59">
        <f>F9*(I9+O9+U9+AA9+AG9+AM9+AS9+AY9+BE9+BK9+BQ9+BW9+CC9+CI9)</f>
        <v>3153.2235009245842</v>
      </c>
      <c r="F9" s="26">
        <v>1.1299999999999999</v>
      </c>
      <c r="G9" s="41">
        <f>+IF(I9&gt;0,1,0)+IF(O9&gt;0,1,0)+IF(U9&gt;0,1,0)+IF(AA9&gt;0,1,0)+IF(AG9&gt;0,1,0)+IF(AM9&gt;0,1,0)+IF(AS9&gt;0,1,0)+IF(AY9&gt;0,1,0)+IF(BE9&gt;0,1,0)+IF(BK9&gt;0,1,0)+IF(BQ9&gt;0,1,0)+IF(BW9&gt;0,1,0)+IF(CC9&gt;0,1,0)+IF(CI9&gt;0,1,0)</f>
        <v>13</v>
      </c>
      <c r="H9" s="19">
        <f>E9/G9</f>
        <v>242.55565391727572</v>
      </c>
      <c r="I9" s="28">
        <f>J9+L9</f>
        <v>167.37031214911298</v>
      </c>
      <c r="J9" s="19">
        <f>100/(K9/60)</f>
        <v>67.370312149112962</v>
      </c>
      <c r="K9" s="26">
        <v>89.06</v>
      </c>
      <c r="L9" s="30">
        <f>100/4*M9</f>
        <v>100</v>
      </c>
      <c r="M9" s="42">
        <v>4</v>
      </c>
      <c r="N9" s="41"/>
      <c r="O9" s="28">
        <f>P9+R9</f>
        <v>171.81328545780968</v>
      </c>
      <c r="P9" s="19">
        <f>100/(Q9/60)</f>
        <v>71.813285457809698</v>
      </c>
      <c r="Q9" s="26">
        <v>83.55</v>
      </c>
      <c r="R9" s="30">
        <f>100/4*S9</f>
        <v>100</v>
      </c>
      <c r="S9" s="42">
        <v>4</v>
      </c>
      <c r="T9" s="41"/>
      <c r="U9" s="28">
        <f>V9+X9</f>
        <v>198.16753926701571</v>
      </c>
      <c r="V9" s="19">
        <f>100/(W9/60)</f>
        <v>98.167539267015712</v>
      </c>
      <c r="W9" s="26">
        <v>61.12</v>
      </c>
      <c r="X9" s="30">
        <f>100/4*Y9</f>
        <v>100</v>
      </c>
      <c r="Y9" s="29">
        <v>4</v>
      </c>
      <c r="Z9" s="41"/>
      <c r="AA9" s="28">
        <f>AB9+AD9</f>
        <v>203.35917312661499</v>
      </c>
      <c r="AB9" s="19">
        <f>100/(AC9/60)</f>
        <v>103.35917312661499</v>
      </c>
      <c r="AC9" s="26">
        <v>58.05</v>
      </c>
      <c r="AD9" s="30">
        <f>100/4*AE9</f>
        <v>100</v>
      </c>
      <c r="AE9" s="29">
        <v>4</v>
      </c>
      <c r="AF9" s="41"/>
      <c r="AG9" s="28">
        <f>AH9+AJ9</f>
        <v>229.81393336218088</v>
      </c>
      <c r="AH9" s="19">
        <f>100/(AI9/60)</f>
        <v>129.81393336218088</v>
      </c>
      <c r="AI9" s="26">
        <v>46.22</v>
      </c>
      <c r="AJ9" s="30">
        <f>100/4*AK9</f>
        <v>100</v>
      </c>
      <c r="AK9" s="29">
        <v>4</v>
      </c>
      <c r="AL9" s="24" t="s">
        <v>79</v>
      </c>
      <c r="AM9" s="28">
        <f>(AN9+AP9)/2</f>
        <v>243.66866215512755</v>
      </c>
      <c r="AN9" s="19">
        <f>100/(AO9/60)</f>
        <v>312.3373243102551</v>
      </c>
      <c r="AO9" s="26">
        <v>19.21</v>
      </c>
      <c r="AP9" s="30">
        <f>100/4*AQ9</f>
        <v>175</v>
      </c>
      <c r="AQ9" s="29">
        <v>7</v>
      </c>
      <c r="AR9" s="41"/>
      <c r="AS9" s="28">
        <f>(AT9+AV9)*0.8</f>
        <v>195.62628013234598</v>
      </c>
      <c r="AT9" s="19">
        <f>100/(AU9/60)</f>
        <v>94.532850165432478</v>
      </c>
      <c r="AU9" s="26">
        <v>63.47</v>
      </c>
      <c r="AV9" s="30">
        <f>100/4*AW9</f>
        <v>150</v>
      </c>
      <c r="AW9" s="29">
        <v>6</v>
      </c>
      <c r="AX9" s="41"/>
      <c r="AY9" s="28">
        <v>0</v>
      </c>
      <c r="AZ9" s="11" t="s">
        <v>169</v>
      </c>
      <c r="BA9" s="26" t="s">
        <v>169</v>
      </c>
      <c r="BB9" s="30" t="s">
        <v>169</v>
      </c>
      <c r="BC9" s="40" t="s">
        <v>169</v>
      </c>
      <c r="BD9" s="41"/>
      <c r="BE9" s="28">
        <f>BF9+BH9</f>
        <v>172.26303745634107</v>
      </c>
      <c r="BF9" s="19">
        <f>100/(BG9/60)</f>
        <v>72.263037456341081</v>
      </c>
      <c r="BG9" s="26">
        <v>83.03</v>
      </c>
      <c r="BH9" s="30">
        <f>100/4*BI9</f>
        <v>100</v>
      </c>
      <c r="BI9" s="29">
        <v>4</v>
      </c>
      <c r="BJ9" s="24" t="s">
        <v>79</v>
      </c>
      <c r="BK9" s="28">
        <f>BL9+BN9</f>
        <v>246.12761811982463</v>
      </c>
      <c r="BL9" s="19">
        <f>100/(BM9/60)</f>
        <v>146.12761811982463</v>
      </c>
      <c r="BM9" s="26">
        <v>41.06</v>
      </c>
      <c r="BN9" s="30">
        <f>100/4*BO9</f>
        <v>100</v>
      </c>
      <c r="BO9" s="29">
        <v>4</v>
      </c>
      <c r="BP9" s="41"/>
      <c r="BQ9" s="28">
        <f>BR9+BT9</f>
        <v>275.28483786152503</v>
      </c>
      <c r="BR9" s="19">
        <f>100/(BS9/60)</f>
        <v>175.28483786152501</v>
      </c>
      <c r="BS9" s="26">
        <v>34.229999999999997</v>
      </c>
      <c r="BT9" s="30">
        <f>100/4*BU9</f>
        <v>100</v>
      </c>
      <c r="BU9" s="29">
        <v>4</v>
      </c>
      <c r="BV9" s="41"/>
      <c r="BW9" s="28">
        <f>(BX9+BZ9)/1.7</f>
        <v>230.26826724654404</v>
      </c>
      <c r="BX9" s="19">
        <f>100/(BY9/60)*2.5</f>
        <v>141.45605431912486</v>
      </c>
      <c r="BY9" s="26">
        <v>106.04</v>
      </c>
      <c r="BZ9" s="30">
        <f>100/4*CA9</f>
        <v>250</v>
      </c>
      <c r="CA9" s="29">
        <v>10</v>
      </c>
      <c r="CB9" s="41"/>
      <c r="CC9" s="28">
        <f>(CD9+CF9)*0.64</f>
        <v>207.88014981273409</v>
      </c>
      <c r="CD9" s="19">
        <f>100/(CE9/60)</f>
        <v>149.81273408239701</v>
      </c>
      <c r="CE9" s="26">
        <v>40.049999999999997</v>
      </c>
      <c r="CF9" s="30">
        <f>100/4*CG9</f>
        <v>175</v>
      </c>
      <c r="CG9" s="29">
        <v>7</v>
      </c>
      <c r="CH9" s="41"/>
      <c r="CI9" s="28">
        <f>(CJ9+CL9)/2</f>
        <v>248.82017900732302</v>
      </c>
      <c r="CJ9" s="19">
        <f>100/(CK9/60)</f>
        <v>97.640358014646054</v>
      </c>
      <c r="CK9" s="26">
        <v>61.45</v>
      </c>
      <c r="CL9" s="30">
        <f>100/4*CM9</f>
        <v>400</v>
      </c>
      <c r="CM9" s="29">
        <v>16</v>
      </c>
      <c r="CN9" s="23"/>
      <c r="CO9" s="23"/>
      <c r="CP9" s="23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</row>
    <row r="10" spans="1:105" x14ac:dyDescent="0.25">
      <c r="A10" s="38" t="s">
        <v>37</v>
      </c>
      <c r="B10" s="24" t="s">
        <v>78</v>
      </c>
      <c r="C10" s="53" t="s">
        <v>80</v>
      </c>
      <c r="D10" s="53" t="s">
        <v>31</v>
      </c>
      <c r="E10" s="59">
        <f>F10*(I10+O10+U10+AA10+AG10+AM10+AS10+AY10+BE10+BK10+BQ10+BW10+CC10+CI10)</f>
        <v>3113.4254580161605</v>
      </c>
      <c r="F10" s="26">
        <v>1.1299999999999999</v>
      </c>
      <c r="G10" s="41">
        <f>+IF(I10&gt;0,1,0)+IF(O10&gt;0,1,0)+IF(U10&gt;0,1,0)+IF(AA10&gt;0,1,0)+IF(AG10&gt;0,1,0)+IF(AM10&gt;0,1,0)+IF(AS10&gt;0,1,0)+IF(AY10&gt;0,1,0)+IF(BE10&gt;0,1,0)+IF(BK10&gt;0,1,0)+IF(BQ10&gt;0,1,0)+IF(BW10&gt;0,1,0)+IF(CC10&gt;0,1,0)+IF(CI10&gt;0,1,0)</f>
        <v>12</v>
      </c>
      <c r="H10" s="19">
        <f>E10/G10</f>
        <v>259.45212150134671</v>
      </c>
      <c r="I10" s="28">
        <f>J10+L10</f>
        <v>228.97678417884779</v>
      </c>
      <c r="J10" s="19">
        <f>100/(K10/60)</f>
        <v>128.97678417884779</v>
      </c>
      <c r="K10" s="26">
        <v>46.52</v>
      </c>
      <c r="L10" s="30">
        <f>100/4*M10</f>
        <v>100</v>
      </c>
      <c r="M10" s="42">
        <v>4</v>
      </c>
      <c r="N10" s="41"/>
      <c r="O10" s="28">
        <f>P10+R10</f>
        <v>137.402496099844</v>
      </c>
      <c r="P10" s="19">
        <f>100/(Q10/60)</f>
        <v>62.402496099843994</v>
      </c>
      <c r="Q10" s="26">
        <v>96.15</v>
      </c>
      <c r="R10" s="30">
        <f>100/4*S10</f>
        <v>75</v>
      </c>
      <c r="S10" s="42">
        <v>3</v>
      </c>
      <c r="T10" s="41"/>
      <c r="U10" s="28">
        <v>0</v>
      </c>
      <c r="V10" s="19" t="s">
        <v>169</v>
      </c>
      <c r="W10" s="26" t="s">
        <v>169</v>
      </c>
      <c r="X10" s="30" t="s">
        <v>169</v>
      </c>
      <c r="Y10" s="40" t="s">
        <v>169</v>
      </c>
      <c r="Z10" s="41"/>
      <c r="AA10" s="28">
        <v>0</v>
      </c>
      <c r="AB10" s="19" t="s">
        <v>169</v>
      </c>
      <c r="AC10" s="26" t="s">
        <v>169</v>
      </c>
      <c r="AD10" s="30" t="s">
        <v>169</v>
      </c>
      <c r="AE10" s="40" t="s">
        <v>169</v>
      </c>
      <c r="AF10" s="41"/>
      <c r="AG10" s="28">
        <f>AH10+AJ10</f>
        <v>248.1115773882992</v>
      </c>
      <c r="AH10" s="19">
        <f>100/(AI10/60)</f>
        <v>148.1115773882992</v>
      </c>
      <c r="AI10" s="26">
        <v>40.51</v>
      </c>
      <c r="AJ10" s="30">
        <f>100/4*AK10</f>
        <v>100</v>
      </c>
      <c r="AK10" s="29">
        <v>4</v>
      </c>
      <c r="AL10" s="24" t="s">
        <v>78</v>
      </c>
      <c r="AM10" s="28">
        <f>(AN10+AP10)/2</f>
        <v>229.95014245014247</v>
      </c>
      <c r="AN10" s="19">
        <f>100/(AO10/60)</f>
        <v>284.90028490028493</v>
      </c>
      <c r="AO10" s="26">
        <v>21.06</v>
      </c>
      <c r="AP10" s="30">
        <f>100/4*AQ10</f>
        <v>175</v>
      </c>
      <c r="AQ10" s="29">
        <v>7</v>
      </c>
      <c r="AR10" s="41"/>
      <c r="AS10" s="28">
        <f>(AT10+AV10)*0.8</f>
        <v>230.62456787278177</v>
      </c>
      <c r="AT10" s="19">
        <f>100/(AU10/60)</f>
        <v>138.28070984097718</v>
      </c>
      <c r="AU10" s="26">
        <v>43.39</v>
      </c>
      <c r="AV10" s="30">
        <f>100/4*AW10</f>
        <v>150</v>
      </c>
      <c r="AW10" s="29">
        <v>6</v>
      </c>
      <c r="AX10" s="41"/>
      <c r="AY10" s="28">
        <f>AZ10+BB10</f>
        <v>251.5022137887413</v>
      </c>
      <c r="AZ10" s="19">
        <f>100/(BA10/60)</f>
        <v>126.5022137887413</v>
      </c>
      <c r="BA10" s="26">
        <v>47.43</v>
      </c>
      <c r="BB10" s="30">
        <f>100/4*BC10</f>
        <v>125</v>
      </c>
      <c r="BC10" s="29">
        <v>5</v>
      </c>
      <c r="BD10" s="41"/>
      <c r="BE10" s="28">
        <f>BF10+BH10</f>
        <v>166.53318077803203</v>
      </c>
      <c r="BF10" s="19">
        <f>100/(BG10/60)</f>
        <v>91.533180778032033</v>
      </c>
      <c r="BG10" s="26">
        <v>65.55</v>
      </c>
      <c r="BH10" s="30">
        <f>100/4*BI10</f>
        <v>75</v>
      </c>
      <c r="BI10" s="29">
        <v>3</v>
      </c>
      <c r="BJ10" s="24" t="s">
        <v>78</v>
      </c>
      <c r="BK10" s="28">
        <f>BL10+BN10</f>
        <v>278.6245906519797</v>
      </c>
      <c r="BL10" s="19">
        <f>100/(BM10/60)</f>
        <v>178.62459065197973</v>
      </c>
      <c r="BM10" s="26">
        <v>33.590000000000003</v>
      </c>
      <c r="BN10" s="30">
        <f>100/4*BO10</f>
        <v>100</v>
      </c>
      <c r="BO10" s="29">
        <v>4</v>
      </c>
      <c r="BP10" s="41"/>
      <c r="BQ10" s="28">
        <f>BR10+BT10</f>
        <v>248.03849000740192</v>
      </c>
      <c r="BR10" s="19">
        <f>100/(BS10/60)</f>
        <v>148.03849000740192</v>
      </c>
      <c r="BS10" s="26">
        <v>40.53</v>
      </c>
      <c r="BT10" s="30">
        <f>100/4*BU10</f>
        <v>100</v>
      </c>
      <c r="BU10" s="29">
        <v>4</v>
      </c>
      <c r="BV10" s="41"/>
      <c r="BW10" s="28">
        <f>(BX10+BZ10)/1.7</f>
        <v>213.02152237746441</v>
      </c>
      <c r="BX10" s="19">
        <f>100/(BY10/60)*2.5</f>
        <v>137.13658804168952</v>
      </c>
      <c r="BY10" s="26">
        <v>109.38</v>
      </c>
      <c r="BZ10" s="30">
        <f>100/4*CA10</f>
        <v>225</v>
      </c>
      <c r="CA10" s="29">
        <v>9</v>
      </c>
      <c r="CB10" s="41"/>
      <c r="CC10" s="28">
        <f>(CD10+CF10)*0.64</f>
        <v>255.78702163061564</v>
      </c>
      <c r="CD10" s="19">
        <f>100/(CE10/60)</f>
        <v>199.66722129783693</v>
      </c>
      <c r="CE10" s="26">
        <v>30.05</v>
      </c>
      <c r="CF10" s="30">
        <f>100/4*CG10</f>
        <v>200</v>
      </c>
      <c r="CG10" s="29">
        <v>8</v>
      </c>
      <c r="CH10" s="41"/>
      <c r="CI10" s="28">
        <f>(CJ10+CL10)/2</f>
        <v>266.67118093174429</v>
      </c>
      <c r="CJ10" s="19">
        <f>100/(CK10/60)</f>
        <v>108.34236186348862</v>
      </c>
      <c r="CK10" s="26">
        <v>55.38</v>
      </c>
      <c r="CL10" s="30">
        <f>100/4*CM10</f>
        <v>425</v>
      </c>
      <c r="CM10" s="29">
        <v>17</v>
      </c>
      <c r="CN10" s="23"/>
      <c r="CO10" s="23"/>
      <c r="CP10" s="23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</row>
    <row r="11" spans="1:105" x14ac:dyDescent="0.25">
      <c r="A11" s="38" t="s">
        <v>38</v>
      </c>
      <c r="B11" s="24" t="s">
        <v>127</v>
      </c>
      <c r="C11" s="53" t="s">
        <v>128</v>
      </c>
      <c r="D11" s="53" t="s">
        <v>129</v>
      </c>
      <c r="E11" s="59">
        <f>F11*(I11+O11+U11+AA11+AG11+AM11+AS11+AY11+BE11+BK11+BQ11+BW11+CC11+CI11)</f>
        <v>3112.566101429521</v>
      </c>
      <c r="F11" s="26">
        <v>1.1299999999999999</v>
      </c>
      <c r="G11" s="41">
        <f>+IF(I11&gt;0,1,0)+IF(O11&gt;0,1,0)+IF(U11&gt;0,1,0)+IF(AA11&gt;0,1,0)+IF(AG11&gt;0,1,0)+IF(AM11&gt;0,1,0)+IF(AS11&gt;0,1,0)+IF(AY11&gt;0,1,0)+IF(BE11&gt;0,1,0)+IF(BK11&gt;0,1,0)+IF(BQ11&gt;0,1,0)+IF(BW11&gt;0,1,0)+IF(CC11&gt;0,1,0)+IF(CI11&gt;0,1,0)</f>
        <v>12</v>
      </c>
      <c r="H11" s="19">
        <f>E11/G11</f>
        <v>259.38050845246011</v>
      </c>
      <c r="I11" s="28">
        <f>J11+L11</f>
        <v>216.60305343511453</v>
      </c>
      <c r="J11" s="19">
        <f>100/(K11/60)</f>
        <v>91.603053435114518</v>
      </c>
      <c r="K11" s="26">
        <v>65.5</v>
      </c>
      <c r="L11" s="30">
        <f>100/4*M11</f>
        <v>125</v>
      </c>
      <c r="M11" s="43">
        <v>5</v>
      </c>
      <c r="N11" s="44"/>
      <c r="O11" s="28">
        <f>P11+R11</f>
        <v>195.4721634954193</v>
      </c>
      <c r="P11" s="19">
        <f>100/(Q11/60)</f>
        <v>70.472163495419309</v>
      </c>
      <c r="Q11" s="26">
        <v>85.14</v>
      </c>
      <c r="R11" s="30">
        <f>100/4*S11</f>
        <v>125</v>
      </c>
      <c r="S11" s="42">
        <v>5</v>
      </c>
      <c r="T11" s="44"/>
      <c r="U11" s="28">
        <f>V11+X11</f>
        <v>224.55201592832253</v>
      </c>
      <c r="V11" s="19">
        <f>100/(W11/60)</f>
        <v>99.552015928322547</v>
      </c>
      <c r="W11" s="26">
        <v>60.27</v>
      </c>
      <c r="X11" s="30">
        <f>100/4*Y11</f>
        <v>125</v>
      </c>
      <c r="Y11" s="29">
        <v>5</v>
      </c>
      <c r="Z11" s="44"/>
      <c r="AA11" s="28">
        <f>AB11+AD11</f>
        <v>237.59148057796961</v>
      </c>
      <c r="AB11" s="19">
        <f>100/(AC11/60)</f>
        <v>112.59148057796961</v>
      </c>
      <c r="AC11" s="26">
        <v>53.29</v>
      </c>
      <c r="AD11" s="30">
        <f>100/4*AE11</f>
        <v>125</v>
      </c>
      <c r="AE11" s="29">
        <v>5</v>
      </c>
      <c r="AF11" s="44"/>
      <c r="AG11" s="28">
        <v>0</v>
      </c>
      <c r="AH11" s="19" t="s">
        <v>169</v>
      </c>
      <c r="AI11" s="26" t="s">
        <v>169</v>
      </c>
      <c r="AJ11" s="30" t="s">
        <v>169</v>
      </c>
      <c r="AK11" s="40" t="s">
        <v>169</v>
      </c>
      <c r="AL11" s="24" t="s">
        <v>127</v>
      </c>
      <c r="AM11" s="28">
        <f>(AN11+AP11)/2</f>
        <v>239.5912910618793</v>
      </c>
      <c r="AN11" s="19">
        <f>100/(AO11/60)</f>
        <v>229.18258212375858</v>
      </c>
      <c r="AO11" s="26">
        <v>26.18</v>
      </c>
      <c r="AP11" s="30">
        <f>100/4*AQ11</f>
        <v>250</v>
      </c>
      <c r="AQ11" s="29">
        <v>10</v>
      </c>
      <c r="AR11" s="23"/>
      <c r="AS11" s="28">
        <f>(AT11+AV11)*0.8</f>
        <v>243.71650821089025</v>
      </c>
      <c r="AT11" s="19">
        <f>100/(AU11/60)</f>
        <v>129.6456352636128</v>
      </c>
      <c r="AU11" s="26">
        <v>46.28</v>
      </c>
      <c r="AV11" s="30">
        <f>100/4*AW11</f>
        <v>175</v>
      </c>
      <c r="AW11" s="29">
        <v>7</v>
      </c>
      <c r="AX11" s="23"/>
      <c r="AY11" s="28">
        <f>AZ11+BB11</f>
        <v>201.72634271099741</v>
      </c>
      <c r="AZ11" s="19">
        <f>100/(BA11/60)</f>
        <v>76.726342710997429</v>
      </c>
      <c r="BA11" s="26">
        <v>78.2</v>
      </c>
      <c r="BB11" s="30">
        <f>100/4*BC11</f>
        <v>125</v>
      </c>
      <c r="BC11" s="29">
        <v>5</v>
      </c>
      <c r="BD11" s="23"/>
      <c r="BE11" s="28">
        <f>BF11+BH11</f>
        <v>193.18181818181819</v>
      </c>
      <c r="BF11" s="19">
        <f>100/(BG11/60)</f>
        <v>68.181818181818187</v>
      </c>
      <c r="BG11" s="26">
        <v>88</v>
      </c>
      <c r="BH11" s="30">
        <f>100/4*BI11</f>
        <v>125</v>
      </c>
      <c r="BI11" s="29">
        <v>5</v>
      </c>
      <c r="BJ11" s="24" t="s">
        <v>127</v>
      </c>
      <c r="BK11" s="28">
        <f>BL11+BN11</f>
        <v>226.01010101010101</v>
      </c>
      <c r="BL11" s="19">
        <f>100/(BM11/60)</f>
        <v>101.01010101010101</v>
      </c>
      <c r="BM11" s="26">
        <v>59.4</v>
      </c>
      <c r="BN11" s="30">
        <f>100/4*BO11</f>
        <v>125</v>
      </c>
      <c r="BO11" s="29">
        <v>5</v>
      </c>
      <c r="BP11" s="23"/>
      <c r="BQ11" s="28">
        <f>BR11+BT11</f>
        <v>298.08517662594915</v>
      </c>
      <c r="BR11" s="19">
        <f>100/(BS11/60)</f>
        <v>198.08517662594915</v>
      </c>
      <c r="BS11" s="26">
        <v>30.29</v>
      </c>
      <c r="BT11" s="30">
        <f>100/4*BU11</f>
        <v>100</v>
      </c>
      <c r="BU11" s="29">
        <v>4</v>
      </c>
      <c r="BV11" s="23"/>
      <c r="BW11" s="28">
        <f>(BX11+BZ11)/1.7</f>
        <v>230.25257623320874</v>
      </c>
      <c r="BX11" s="19">
        <f>100/(BY11/60)*2.5</f>
        <v>141.42937959645482</v>
      </c>
      <c r="BY11" s="26">
        <v>106.06</v>
      </c>
      <c r="BZ11" s="30">
        <f>100/4*CA11</f>
        <v>250</v>
      </c>
      <c r="CA11" s="29">
        <v>10</v>
      </c>
      <c r="CB11" s="23"/>
      <c r="CC11" s="28">
        <f>(CD11+CF11)*0.64</f>
        <v>247.70074812967582</v>
      </c>
      <c r="CD11" s="19">
        <f>100/(CE11/60)</f>
        <v>187.03241895261846</v>
      </c>
      <c r="CE11" s="26">
        <v>32.08</v>
      </c>
      <c r="CF11" s="30">
        <f>100/4*CG11</f>
        <v>200</v>
      </c>
      <c r="CG11" s="29">
        <v>8</v>
      </c>
      <c r="CH11" s="23"/>
      <c r="CI11" s="28">
        <v>0</v>
      </c>
      <c r="CJ11" s="11" t="s">
        <v>169</v>
      </c>
      <c r="CK11" s="26" t="s">
        <v>169</v>
      </c>
      <c r="CL11" s="30" t="s">
        <v>169</v>
      </c>
      <c r="CM11" s="40" t="s">
        <v>169</v>
      </c>
      <c r="CN11" s="23"/>
      <c r="CO11" s="23"/>
      <c r="CP11" s="23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</row>
    <row r="12" spans="1:105" x14ac:dyDescent="0.25">
      <c r="A12" s="38" t="s">
        <v>39</v>
      </c>
      <c r="B12" s="24" t="s">
        <v>83</v>
      </c>
      <c r="C12" s="53" t="s">
        <v>86</v>
      </c>
      <c r="D12" s="53" t="s">
        <v>10</v>
      </c>
      <c r="E12" s="59">
        <f>F12*(I12+O12+U12+AA12+AG12+AM12+AS12+AY12+BE12+BK12+BQ12+BW12+CC12+CI12)</f>
        <v>2667.6496557289784</v>
      </c>
      <c r="F12" s="26">
        <v>1.07</v>
      </c>
      <c r="G12" s="41">
        <f>+IF(I12&gt;0,1,0)+IF(O12&gt;0,1,0)+IF(U12&gt;0,1,0)+IF(AA12&gt;0,1,0)+IF(AG12&gt;0,1,0)+IF(AM12&gt;0,1,0)+IF(AS12&gt;0,1,0)+IF(AY12&gt;0,1,0)+IF(BE12&gt;0,1,0)+IF(BK12&gt;0,1,0)+IF(BQ12&gt;0,1,0)+IF(BW12&gt;0,1,0)+IF(CC12&gt;0,1,0)+IF(CI12&gt;0,1,0)</f>
        <v>10</v>
      </c>
      <c r="H12" s="19">
        <f>E12/G12</f>
        <v>266.76496557289784</v>
      </c>
      <c r="I12" s="28">
        <f>J12+L12</f>
        <v>190.14657980456025</v>
      </c>
      <c r="J12" s="19">
        <f>100/(K12/60)</f>
        <v>65.146579804560261</v>
      </c>
      <c r="K12" s="26">
        <v>92.1</v>
      </c>
      <c r="L12" s="30">
        <f>100/4*M12</f>
        <v>125</v>
      </c>
      <c r="M12" s="42">
        <v>5</v>
      </c>
      <c r="N12" s="41"/>
      <c r="O12" s="28">
        <v>0</v>
      </c>
      <c r="P12" s="19" t="s">
        <v>169</v>
      </c>
      <c r="Q12" s="26" t="s">
        <v>169</v>
      </c>
      <c r="R12" s="30" t="s">
        <v>169</v>
      </c>
      <c r="S12" s="40" t="s">
        <v>169</v>
      </c>
      <c r="T12" s="41"/>
      <c r="U12" s="28">
        <f>V12+X12</f>
        <v>248.34453368300279</v>
      </c>
      <c r="V12" s="19">
        <f>100/(W12/60)</f>
        <v>98.344533683002794</v>
      </c>
      <c r="W12" s="26">
        <v>61.01</v>
      </c>
      <c r="X12" s="30">
        <f>100/4*Y12</f>
        <v>150</v>
      </c>
      <c r="Y12" s="29">
        <v>6</v>
      </c>
      <c r="Z12" s="41"/>
      <c r="AA12" s="28">
        <f>AB12+AD12</f>
        <v>240.75782786265316</v>
      </c>
      <c r="AB12" s="19">
        <f>100/(AC12/60)</f>
        <v>90.757827862653158</v>
      </c>
      <c r="AC12" s="26">
        <v>66.11</v>
      </c>
      <c r="AD12" s="30">
        <f>100/4*AE12</f>
        <v>150</v>
      </c>
      <c r="AE12" s="29">
        <v>6</v>
      </c>
      <c r="AF12" s="41"/>
      <c r="AG12" s="28">
        <f>AH12+AJ12</f>
        <v>239.55223880597015</v>
      </c>
      <c r="AH12" s="19">
        <f>100/(AI12/60)</f>
        <v>89.552238805970148</v>
      </c>
      <c r="AI12" s="26">
        <v>67</v>
      </c>
      <c r="AJ12" s="30">
        <f>100/4*AK12</f>
        <v>150</v>
      </c>
      <c r="AK12" s="29">
        <v>6</v>
      </c>
      <c r="AL12" s="24" t="s">
        <v>83</v>
      </c>
      <c r="AM12" s="28">
        <f>(AN12+AP12)/2</f>
        <v>246.64948453608247</v>
      </c>
      <c r="AN12" s="19">
        <f>100/(AO12/60)</f>
        <v>193.29896907216497</v>
      </c>
      <c r="AO12" s="26">
        <v>31.04</v>
      </c>
      <c r="AP12" s="30">
        <f>100/4*AQ12</f>
        <v>300</v>
      </c>
      <c r="AQ12" s="29">
        <v>12</v>
      </c>
      <c r="AR12" s="41"/>
      <c r="AS12" s="28">
        <f>(AT12+AV12)*0.8</f>
        <v>262.2481151473612</v>
      </c>
      <c r="AT12" s="19">
        <f>100/(AU12/60)</f>
        <v>102.81014393420151</v>
      </c>
      <c r="AU12" s="26">
        <v>58.36</v>
      </c>
      <c r="AV12" s="30">
        <f>100/4*AW12</f>
        <v>225</v>
      </c>
      <c r="AW12" s="29">
        <v>9</v>
      </c>
      <c r="AX12" s="41"/>
      <c r="AY12" s="28">
        <f>AZ12+BB12</f>
        <v>233.20621273055053</v>
      </c>
      <c r="AZ12" s="19">
        <f>100/(BA12/60)</f>
        <v>83.206212730550547</v>
      </c>
      <c r="BA12" s="26">
        <v>72.11</v>
      </c>
      <c r="BB12" s="30">
        <f>100/4*BC12</f>
        <v>150</v>
      </c>
      <c r="BC12" s="29">
        <v>6</v>
      </c>
      <c r="BD12" s="41"/>
      <c r="BE12" s="28">
        <v>0</v>
      </c>
      <c r="BF12" s="11" t="s">
        <v>169</v>
      </c>
      <c r="BG12" s="26" t="s">
        <v>169</v>
      </c>
      <c r="BH12" s="30" t="s">
        <v>169</v>
      </c>
      <c r="BI12" s="40" t="s">
        <v>169</v>
      </c>
      <c r="BJ12" s="24" t="s">
        <v>83</v>
      </c>
      <c r="BK12" s="28">
        <v>0</v>
      </c>
      <c r="BL12" s="11" t="s">
        <v>169</v>
      </c>
      <c r="BM12" s="26" t="s">
        <v>169</v>
      </c>
      <c r="BN12" s="30" t="s">
        <v>169</v>
      </c>
      <c r="BO12" s="40" t="s">
        <v>169</v>
      </c>
      <c r="BP12" s="41"/>
      <c r="BQ12" s="28">
        <f>BR12+BT12</f>
        <v>299.70059880239523</v>
      </c>
      <c r="BR12" s="19">
        <f>100/(BS12/60)</f>
        <v>149.70059880239523</v>
      </c>
      <c r="BS12" s="26">
        <v>40.08</v>
      </c>
      <c r="BT12" s="30">
        <f>100/4*BU12</f>
        <v>150</v>
      </c>
      <c r="BU12" s="29">
        <v>6</v>
      </c>
      <c r="BV12" s="41"/>
      <c r="BW12" s="28">
        <f>(BX12+BZ12)/1.7</f>
        <v>251.17029541244199</v>
      </c>
      <c r="BX12" s="19">
        <f>100/(BY12/60)*2.5</f>
        <v>126.98950220115137</v>
      </c>
      <c r="BY12" s="26">
        <v>118.12</v>
      </c>
      <c r="BZ12" s="30">
        <f>100/4*CA12</f>
        <v>300</v>
      </c>
      <c r="CA12" s="29">
        <v>12</v>
      </c>
      <c r="CB12" s="41"/>
      <c r="CC12" s="28">
        <f>(CD12+CF12)*0.64</f>
        <v>281.35463258785944</v>
      </c>
      <c r="CD12" s="19">
        <f>100/(CE12/60)</f>
        <v>239.61661341853036</v>
      </c>
      <c r="CE12" s="26">
        <v>25.04</v>
      </c>
      <c r="CF12" s="30">
        <f>100/4*CG12</f>
        <v>200</v>
      </c>
      <c r="CG12" s="29">
        <v>8</v>
      </c>
      <c r="CH12" s="41"/>
      <c r="CI12" s="28">
        <v>0</v>
      </c>
      <c r="CJ12" s="11" t="s">
        <v>169</v>
      </c>
      <c r="CK12" s="26" t="s">
        <v>169</v>
      </c>
      <c r="CL12" s="30" t="s">
        <v>169</v>
      </c>
      <c r="CM12" s="40" t="s">
        <v>169</v>
      </c>
      <c r="CN12" s="23"/>
      <c r="CO12" s="23"/>
      <c r="CP12" s="23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</row>
    <row r="13" spans="1:105" x14ac:dyDescent="0.25">
      <c r="A13" s="38" t="s">
        <v>40</v>
      </c>
      <c r="B13" s="24" t="s">
        <v>70</v>
      </c>
      <c r="C13" s="53" t="s">
        <v>71</v>
      </c>
      <c r="D13" s="53" t="s">
        <v>17</v>
      </c>
      <c r="E13" s="59">
        <f>F13*(I13+O13+U13+AA13+AG13+AM13+AS13+AY13+BE13+BK13+BQ13+BW13+CC13+CI13)</f>
        <v>2385.5040171568462</v>
      </c>
      <c r="F13" s="26">
        <v>1.4</v>
      </c>
      <c r="G13" s="41">
        <f>+IF(I13&gt;0,1,0)+IF(O13&gt;0,1,0)+IF(U13&gt;0,1,0)+IF(AA13&gt;0,1,0)+IF(AG13&gt;0,1,0)+IF(AM13&gt;0,1,0)+IF(AS13&gt;0,1,0)+IF(AY13&gt;0,1,0)+IF(BE13&gt;0,1,0)+IF(BK13&gt;0,1,0)+IF(BQ13&gt;0,1,0)+IF(BW13&gt;0,1,0)+IF(CC13&gt;0,1,0)+IF(CI13&gt;0,1,0)</f>
        <v>10</v>
      </c>
      <c r="H13" s="19">
        <f>E13/G13</f>
        <v>238.55040171568461</v>
      </c>
      <c r="I13" s="28">
        <f>J13+L13</f>
        <v>286.33540372670802</v>
      </c>
      <c r="J13" s="19">
        <f>100/(K13/60)</f>
        <v>186.33540372670805</v>
      </c>
      <c r="K13" s="26">
        <v>32.200000000000003</v>
      </c>
      <c r="L13" s="30">
        <f>100/4*M13</f>
        <v>100</v>
      </c>
      <c r="M13" s="42">
        <v>4</v>
      </c>
      <c r="N13" s="41"/>
      <c r="O13" s="28">
        <v>0</v>
      </c>
      <c r="P13" s="19" t="s">
        <v>169</v>
      </c>
      <c r="Q13" s="26" t="s">
        <v>169</v>
      </c>
      <c r="R13" s="30" t="s">
        <v>169</v>
      </c>
      <c r="S13" s="40" t="s">
        <v>169</v>
      </c>
      <c r="T13" s="41"/>
      <c r="U13" s="28">
        <f>V13+X13</f>
        <v>270.84282460136677</v>
      </c>
      <c r="V13" s="19">
        <f>100/(W13/60)</f>
        <v>170.84282460136677</v>
      </c>
      <c r="W13" s="26">
        <v>35.119999999999997</v>
      </c>
      <c r="X13" s="30">
        <f>100/4*Y13</f>
        <v>100</v>
      </c>
      <c r="Y13" s="29">
        <v>4</v>
      </c>
      <c r="Z13" s="41"/>
      <c r="AA13" s="28">
        <v>0</v>
      </c>
      <c r="AB13" s="19" t="s">
        <v>169</v>
      </c>
      <c r="AC13" s="26" t="s">
        <v>169</v>
      </c>
      <c r="AD13" s="30" t="s">
        <v>169</v>
      </c>
      <c r="AE13" s="40" t="s">
        <v>169</v>
      </c>
      <c r="AF13" s="41"/>
      <c r="AG13" s="28">
        <f>AH13+AJ13</f>
        <v>174.42004971002484</v>
      </c>
      <c r="AH13" s="19">
        <f>100/(AI13/60)</f>
        <v>99.420049710024855</v>
      </c>
      <c r="AI13" s="26">
        <v>60.35</v>
      </c>
      <c r="AJ13" s="30">
        <f>100/4*AK13</f>
        <v>75</v>
      </c>
      <c r="AK13" s="29">
        <v>3</v>
      </c>
      <c r="AL13" s="24" t="s">
        <v>70</v>
      </c>
      <c r="AM13" s="28">
        <f>(AN13+AP13)/2</f>
        <v>162.71929824561403</v>
      </c>
      <c r="AN13" s="19">
        <f>100/(AO13/60)</f>
        <v>175.43859649122805</v>
      </c>
      <c r="AO13" s="26">
        <v>34.200000000000003</v>
      </c>
      <c r="AP13" s="30">
        <f>100/4*AQ13</f>
        <v>150</v>
      </c>
      <c r="AQ13" s="29">
        <v>6</v>
      </c>
      <c r="AR13" s="41"/>
      <c r="AS13" s="28">
        <f>(AT13+AV13)*0.8</f>
        <v>139.92509363295881</v>
      </c>
      <c r="AT13" s="19">
        <f>100/(AU13/60)</f>
        <v>74.906367041198507</v>
      </c>
      <c r="AU13" s="26">
        <v>80.099999999999994</v>
      </c>
      <c r="AV13" s="30">
        <f>100/4*AW13</f>
        <v>100</v>
      </c>
      <c r="AW13" s="29">
        <v>4</v>
      </c>
      <c r="AX13" s="41"/>
      <c r="AY13" s="28">
        <v>0</v>
      </c>
      <c r="AZ13" s="11" t="s">
        <v>169</v>
      </c>
      <c r="BA13" s="26" t="s">
        <v>169</v>
      </c>
      <c r="BB13" s="30" t="s">
        <v>169</v>
      </c>
      <c r="BC13" s="40" t="s">
        <v>169</v>
      </c>
      <c r="BD13" s="41"/>
      <c r="BE13" s="28">
        <v>0</v>
      </c>
      <c r="BF13" s="11" t="s">
        <v>169</v>
      </c>
      <c r="BG13" s="26" t="s">
        <v>169</v>
      </c>
      <c r="BH13" s="30" t="s">
        <v>169</v>
      </c>
      <c r="BI13" s="40" t="s">
        <v>169</v>
      </c>
      <c r="BJ13" s="24" t="s">
        <v>70</v>
      </c>
      <c r="BK13" s="28">
        <f>BL13+BN13</f>
        <v>100</v>
      </c>
      <c r="BL13" s="19">
        <f>100/(BM13/60)</f>
        <v>100</v>
      </c>
      <c r="BM13" s="26">
        <v>60</v>
      </c>
      <c r="BN13" s="30">
        <f>100/4*BO13</f>
        <v>0</v>
      </c>
      <c r="BO13" s="29">
        <v>0</v>
      </c>
      <c r="BP13" s="41"/>
      <c r="BQ13" s="28">
        <f>BR13+BT13</f>
        <v>206.82174594877156</v>
      </c>
      <c r="BR13" s="19">
        <f>100/(BS13/60)</f>
        <v>156.82174594877156</v>
      </c>
      <c r="BS13" s="26">
        <v>38.26</v>
      </c>
      <c r="BT13" s="30">
        <f>100/4*BU13</f>
        <v>50</v>
      </c>
      <c r="BU13" s="29">
        <v>2</v>
      </c>
      <c r="BV13" s="41"/>
      <c r="BW13" s="28">
        <f>(BX13+BZ13)/1.7</f>
        <v>146.6547996861496</v>
      </c>
      <c r="BX13" s="19">
        <f>100/(BY13/60)*2.5</f>
        <v>149.31315946645432</v>
      </c>
      <c r="BY13" s="26">
        <v>100.46</v>
      </c>
      <c r="BZ13" s="30">
        <f>100/4*CA13</f>
        <v>100</v>
      </c>
      <c r="CA13" s="29">
        <v>4</v>
      </c>
      <c r="CB13" s="41"/>
      <c r="CC13" s="28">
        <f>(CD13+CF13)*0.64</f>
        <v>138.60805860805863</v>
      </c>
      <c r="CD13" s="19">
        <f>100/(CE13/60)</f>
        <v>91.575091575091591</v>
      </c>
      <c r="CE13" s="26">
        <v>65.52</v>
      </c>
      <c r="CF13" s="30">
        <f>100/4*CG13</f>
        <v>125</v>
      </c>
      <c r="CG13" s="29">
        <v>5</v>
      </c>
      <c r="CH13" s="41"/>
      <c r="CI13" s="28">
        <f>(CJ13+CL13)/2</f>
        <v>77.604166666666671</v>
      </c>
      <c r="CJ13" s="19">
        <f>100/(CK13/60)</f>
        <v>130.20833333333334</v>
      </c>
      <c r="CK13" s="26">
        <v>46.08</v>
      </c>
      <c r="CL13" s="30">
        <f>100/4*CM13</f>
        <v>25</v>
      </c>
      <c r="CM13" s="29">
        <v>1</v>
      </c>
      <c r="CN13" s="23"/>
      <c r="CO13" s="23"/>
      <c r="CP13" s="23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</row>
    <row r="14" spans="1:105" x14ac:dyDescent="0.25">
      <c r="A14" s="38" t="s">
        <v>41</v>
      </c>
      <c r="B14" s="24" t="s">
        <v>101</v>
      </c>
      <c r="C14" s="53" t="s">
        <v>102</v>
      </c>
      <c r="D14" s="53" t="s">
        <v>31</v>
      </c>
      <c r="E14" s="59">
        <f>F14*(I14+O14+U14+AA14+AG14+AM14+AS14+AY14+BE14+BK14+BQ14+BW14+CC14+CI14)</f>
        <v>2264.8453387589348</v>
      </c>
      <c r="F14" s="26">
        <v>1.1299999999999999</v>
      </c>
      <c r="G14" s="41">
        <f>+IF(I14&gt;0,1,0)+IF(O14&gt;0,1,0)+IF(U14&gt;0,1,0)+IF(AA14&gt;0,1,0)+IF(AG14&gt;0,1,0)+IF(AM14&gt;0,1,0)+IF(AS14&gt;0,1,0)+IF(AY14&gt;0,1,0)+IF(BE14&gt;0,1,0)+IF(BK14&gt;0,1,0)+IF(BQ14&gt;0,1,0)+IF(BW14&gt;0,1,0)+IF(CC14&gt;0,1,0)+IF(CI14&gt;0,1,0)</f>
        <v>9</v>
      </c>
      <c r="H14" s="19">
        <f>E14/G14</f>
        <v>251.64948208432608</v>
      </c>
      <c r="I14" s="28">
        <f>J14+L14</f>
        <v>204.3478260869565</v>
      </c>
      <c r="J14" s="19">
        <f>100/(K14/60)</f>
        <v>104.34782608695652</v>
      </c>
      <c r="K14" s="26">
        <v>57.5</v>
      </c>
      <c r="L14" s="30">
        <f>100/4*M14</f>
        <v>100</v>
      </c>
      <c r="M14" s="29">
        <v>4</v>
      </c>
      <c r="N14" s="41"/>
      <c r="O14" s="28">
        <f>P14+R14</f>
        <v>177.89173049461249</v>
      </c>
      <c r="P14" s="19">
        <f>100/(Q14/60)</f>
        <v>77.891730494612489</v>
      </c>
      <c r="Q14" s="26">
        <v>77.03</v>
      </c>
      <c r="R14" s="30">
        <f>100/4*S14</f>
        <v>100</v>
      </c>
      <c r="S14" s="42">
        <v>4</v>
      </c>
      <c r="T14" s="41"/>
      <c r="U14" s="28">
        <f>V14+X14</f>
        <v>199.09513960703205</v>
      </c>
      <c r="V14" s="19">
        <f>100/(W14/60)</f>
        <v>124.09513960703205</v>
      </c>
      <c r="W14" s="26">
        <v>48.35</v>
      </c>
      <c r="X14" s="30">
        <f>100/4*Y14</f>
        <v>75</v>
      </c>
      <c r="Y14" s="29">
        <v>3</v>
      </c>
      <c r="Z14" s="41"/>
      <c r="AA14" s="28">
        <f>AB14+AD14</f>
        <v>208.87316276537834</v>
      </c>
      <c r="AB14" s="19">
        <f>100/(AC14/60)</f>
        <v>108.87316276537834</v>
      </c>
      <c r="AC14" s="26">
        <v>55.11</v>
      </c>
      <c r="AD14" s="30">
        <f>100/4*AE14</f>
        <v>100</v>
      </c>
      <c r="AE14" s="29">
        <v>4</v>
      </c>
      <c r="AF14" s="41"/>
      <c r="AG14" s="28">
        <v>0</v>
      </c>
      <c r="AH14" s="19" t="s">
        <v>169</v>
      </c>
      <c r="AI14" s="26" t="s">
        <v>169</v>
      </c>
      <c r="AJ14" s="30" t="s">
        <v>169</v>
      </c>
      <c r="AK14" s="40" t="s">
        <v>169</v>
      </c>
      <c r="AL14" s="24" t="s">
        <v>101</v>
      </c>
      <c r="AM14" s="28">
        <f>(AN14+AP14)/2</f>
        <v>284.47964543663818</v>
      </c>
      <c r="AN14" s="19">
        <f>100/(AO14/60)</f>
        <v>393.95929087327642</v>
      </c>
      <c r="AO14" s="26">
        <v>15.23</v>
      </c>
      <c r="AP14" s="30">
        <f>100/4*AQ14</f>
        <v>175</v>
      </c>
      <c r="AQ14" s="29">
        <v>7</v>
      </c>
      <c r="AR14" s="41"/>
      <c r="AS14" s="28">
        <f>(AT14+AV14)*0.8</f>
        <v>217.22503544662752</v>
      </c>
      <c r="AT14" s="19">
        <f>100/(AU14/60)</f>
        <v>121.53129430828439</v>
      </c>
      <c r="AU14" s="26">
        <v>49.37</v>
      </c>
      <c r="AV14" s="30">
        <f>100/4*AW14</f>
        <v>150</v>
      </c>
      <c r="AW14" s="29">
        <v>6</v>
      </c>
      <c r="AX14" s="41"/>
      <c r="AY14" s="28">
        <v>0</v>
      </c>
      <c r="AZ14" s="11" t="s">
        <v>169</v>
      </c>
      <c r="BA14" s="26" t="s">
        <v>169</v>
      </c>
      <c r="BB14" s="30" t="s">
        <v>169</v>
      </c>
      <c r="BC14" s="40" t="s">
        <v>169</v>
      </c>
      <c r="BD14" s="41"/>
      <c r="BE14" s="28">
        <f>BF14+BH14</f>
        <v>230.34977188789921</v>
      </c>
      <c r="BF14" s="19">
        <f>100/(BG14/60)</f>
        <v>130.34977188789921</v>
      </c>
      <c r="BG14" s="26">
        <v>46.03</v>
      </c>
      <c r="BH14" s="30">
        <f>100/4*BI14</f>
        <v>100</v>
      </c>
      <c r="BI14" s="29">
        <v>4</v>
      </c>
      <c r="BJ14" s="24" t="s">
        <v>101</v>
      </c>
      <c r="BK14" s="28">
        <f>BL14+BN14</f>
        <v>214.30748714040769</v>
      </c>
      <c r="BL14" s="19">
        <f>100/(BM14/60)</f>
        <v>114.30748714040769</v>
      </c>
      <c r="BM14" s="26">
        <v>52.49</v>
      </c>
      <c r="BN14" s="30">
        <f>100/4*BO14</f>
        <v>100</v>
      </c>
      <c r="BO14" s="29">
        <v>4</v>
      </c>
      <c r="BP14" s="41"/>
      <c r="BQ14" s="28">
        <v>0</v>
      </c>
      <c r="BR14" s="11" t="s">
        <v>169</v>
      </c>
      <c r="BS14" s="26" t="s">
        <v>169</v>
      </c>
      <c r="BT14" s="30" t="s">
        <v>169</v>
      </c>
      <c r="BU14" s="40" t="s">
        <v>169</v>
      </c>
      <c r="BV14" s="41"/>
      <c r="BW14" s="28">
        <v>0</v>
      </c>
      <c r="BX14" s="11" t="s">
        <v>169</v>
      </c>
      <c r="BY14" s="26" t="s">
        <v>169</v>
      </c>
      <c r="BZ14" s="30" t="s">
        <v>169</v>
      </c>
      <c r="CA14" s="40" t="s">
        <v>169</v>
      </c>
      <c r="CB14" s="41"/>
      <c r="CC14" s="28">
        <v>0</v>
      </c>
      <c r="CD14" s="11" t="s">
        <v>169</v>
      </c>
      <c r="CE14" s="26" t="s">
        <v>169</v>
      </c>
      <c r="CF14" s="30" t="s">
        <v>169</v>
      </c>
      <c r="CG14" s="40" t="s">
        <v>169</v>
      </c>
      <c r="CH14" s="41"/>
      <c r="CI14" s="28">
        <f>(CJ14+CL14)/2</f>
        <v>267.71811154058531</v>
      </c>
      <c r="CJ14" s="19">
        <f>100/(CK14/60)</f>
        <v>110.43622308117062</v>
      </c>
      <c r="CK14" s="26">
        <v>54.33</v>
      </c>
      <c r="CL14" s="30">
        <f>100/4*CM14</f>
        <v>425</v>
      </c>
      <c r="CM14" s="29">
        <v>17</v>
      </c>
      <c r="CN14" s="23"/>
      <c r="CO14" s="23"/>
      <c r="CP14" s="23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</row>
    <row r="15" spans="1:105" x14ac:dyDescent="0.25">
      <c r="A15" s="38" t="s">
        <v>42</v>
      </c>
      <c r="B15" s="24" t="s">
        <v>13</v>
      </c>
      <c r="C15" s="53" t="s">
        <v>14</v>
      </c>
      <c r="D15" s="53" t="s">
        <v>10</v>
      </c>
      <c r="E15" s="59">
        <f>F15*(I15+O15+U15+AA15+AG15+AM15+AS15+AY15+BE15+BK15+BQ15+BW15+CC15+CI15)</f>
        <v>2194.1438671740352</v>
      </c>
      <c r="F15" s="26" t="s">
        <v>68</v>
      </c>
      <c r="G15" s="41">
        <f>+IF(I15&gt;0,1,0)+IF(O15&gt;0,1,0)+IF(U15&gt;0,1,0)+IF(AA15&gt;0,1,0)+IF(AG15&gt;0,1,0)+IF(AM15&gt;0,1,0)+IF(AS15&gt;0,1,0)+IF(AY15&gt;0,1,0)+IF(BE15&gt;0,1,0)+IF(BK15&gt;0,1,0)+IF(BQ15&gt;0,1,0)+IF(BW15&gt;0,1,0)+IF(CC15&gt;0,1,0)+IF(CI15&gt;0,1,0)</f>
        <v>8</v>
      </c>
      <c r="H15" s="19">
        <f>E15/G15</f>
        <v>274.2679833967544</v>
      </c>
      <c r="I15" s="28">
        <f>J15+L15</f>
        <v>254.85844110450893</v>
      </c>
      <c r="J15" s="19">
        <f>100/(K15/60)</f>
        <v>104.85844110450891</v>
      </c>
      <c r="K15" s="26">
        <v>57.22</v>
      </c>
      <c r="L15" s="30">
        <f>100/4*M15</f>
        <v>150</v>
      </c>
      <c r="M15" s="42">
        <v>6</v>
      </c>
      <c r="N15" s="41"/>
      <c r="O15" s="28">
        <f>P15+R15</f>
        <v>210.38647342995171</v>
      </c>
      <c r="P15" s="19">
        <f>100/(Q15/60)</f>
        <v>60.386473429951693</v>
      </c>
      <c r="Q15" s="26">
        <v>99.36</v>
      </c>
      <c r="R15" s="30">
        <f>100/4*S15</f>
        <v>150</v>
      </c>
      <c r="S15" s="42">
        <v>6</v>
      </c>
      <c r="T15" s="41"/>
      <c r="U15" s="28">
        <f>V15+X15</f>
        <v>262.84558961820574</v>
      </c>
      <c r="V15" s="19">
        <f>100/(W15/60)</f>
        <v>112.84558961820575</v>
      </c>
      <c r="W15" s="26">
        <v>53.17</v>
      </c>
      <c r="X15" s="30">
        <f>100/4*Y15</f>
        <v>150</v>
      </c>
      <c r="Y15" s="29">
        <v>6</v>
      </c>
      <c r="Z15" s="41"/>
      <c r="AA15" s="28">
        <f>AB15+AD15</f>
        <v>252.93360782295417</v>
      </c>
      <c r="AB15" s="19">
        <f>100/(AC15/60)</f>
        <v>102.93360782295419</v>
      </c>
      <c r="AC15" s="26">
        <v>58.29</v>
      </c>
      <c r="AD15" s="30">
        <f>100/4*AE15</f>
        <v>150</v>
      </c>
      <c r="AE15" s="29">
        <v>6</v>
      </c>
      <c r="AF15" s="41"/>
      <c r="AG15" s="28">
        <f>AH15+AJ15</f>
        <v>251.59160176092109</v>
      </c>
      <c r="AH15" s="19">
        <f>100/(AI15/60)</f>
        <v>101.59160176092109</v>
      </c>
      <c r="AI15" s="26">
        <v>59.06</v>
      </c>
      <c r="AJ15" s="30">
        <f>100/4*AK15</f>
        <v>150</v>
      </c>
      <c r="AK15" s="29">
        <v>6</v>
      </c>
      <c r="AL15" s="24" t="s">
        <v>13</v>
      </c>
      <c r="AM15" s="28">
        <f>(AN15+AP15)/2</f>
        <v>267.64705882352939</v>
      </c>
      <c r="AN15" s="19">
        <f>100/(AO15/60)</f>
        <v>235.29411764705884</v>
      </c>
      <c r="AO15" s="26">
        <v>25.5</v>
      </c>
      <c r="AP15" s="30">
        <f>100/4*AQ15</f>
        <v>300</v>
      </c>
      <c r="AQ15" s="29">
        <v>12</v>
      </c>
      <c r="AR15" s="41"/>
      <c r="AS15" s="28">
        <f>(AT15+AV15)*0.8</f>
        <v>274.11764705882354</v>
      </c>
      <c r="AT15" s="19">
        <f>100/(AU15/60)</f>
        <v>117.64705882352942</v>
      </c>
      <c r="AU15" s="26">
        <v>51</v>
      </c>
      <c r="AV15" s="30">
        <f>100/4*AW15</f>
        <v>225</v>
      </c>
      <c r="AW15" s="29">
        <v>9</v>
      </c>
      <c r="AX15" s="41"/>
      <c r="AY15" s="28">
        <v>0</v>
      </c>
      <c r="AZ15" s="11" t="s">
        <v>169</v>
      </c>
      <c r="BA15" s="26" t="s">
        <v>169</v>
      </c>
      <c r="BB15" s="30" t="s">
        <v>169</v>
      </c>
      <c r="BC15" s="40" t="s">
        <v>169</v>
      </c>
      <c r="BD15" s="41"/>
      <c r="BE15" s="28">
        <v>0</v>
      </c>
      <c r="BF15" s="11" t="s">
        <v>169</v>
      </c>
      <c r="BG15" s="26" t="s">
        <v>169</v>
      </c>
      <c r="BH15" s="30" t="s">
        <v>169</v>
      </c>
      <c r="BI15" s="40" t="s">
        <v>169</v>
      </c>
      <c r="BJ15" s="24" t="s">
        <v>13</v>
      </c>
      <c r="BK15" s="28">
        <v>0</v>
      </c>
      <c r="BL15" s="11" t="s">
        <v>169</v>
      </c>
      <c r="BM15" s="26" t="s">
        <v>169</v>
      </c>
      <c r="BN15" s="30" t="s">
        <v>169</v>
      </c>
      <c r="BO15" s="40" t="s">
        <v>169</v>
      </c>
      <c r="BP15" s="41"/>
      <c r="BQ15" s="28">
        <v>0</v>
      </c>
      <c r="BR15" s="11" t="s">
        <v>169</v>
      </c>
      <c r="BS15" s="26" t="s">
        <v>169</v>
      </c>
      <c r="BT15" s="30" t="s">
        <v>169</v>
      </c>
      <c r="BU15" s="40" t="s">
        <v>169</v>
      </c>
      <c r="BV15" s="41"/>
      <c r="BW15" s="28">
        <v>0</v>
      </c>
      <c r="BX15" s="11" t="s">
        <v>169</v>
      </c>
      <c r="BY15" s="26" t="s">
        <v>169</v>
      </c>
      <c r="BZ15" s="30" t="s">
        <v>169</v>
      </c>
      <c r="CA15" s="40" t="s">
        <v>169</v>
      </c>
      <c r="CB15" s="41"/>
      <c r="CC15" s="28">
        <v>0</v>
      </c>
      <c r="CD15" s="11" t="s">
        <v>169</v>
      </c>
      <c r="CE15" s="26" t="s">
        <v>169</v>
      </c>
      <c r="CF15" s="30" t="s">
        <v>169</v>
      </c>
      <c r="CG15" s="40" t="s">
        <v>169</v>
      </c>
      <c r="CH15" s="41"/>
      <c r="CI15" s="28">
        <f>(CJ15+CL15)/2</f>
        <v>276.22132540356841</v>
      </c>
      <c r="CJ15" s="19">
        <f>100/(CK15/60)</f>
        <v>127.4426508071368</v>
      </c>
      <c r="CK15" s="26">
        <v>47.08</v>
      </c>
      <c r="CL15" s="30">
        <f>100/4*CM15</f>
        <v>425</v>
      </c>
      <c r="CM15" s="29">
        <v>17</v>
      </c>
      <c r="CN15" s="23"/>
      <c r="CO15" s="23"/>
      <c r="CP15" s="23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</row>
    <row r="16" spans="1:105" x14ac:dyDescent="0.25">
      <c r="A16" s="38" t="s">
        <v>43</v>
      </c>
      <c r="B16" s="24" t="s">
        <v>113</v>
      </c>
      <c r="C16" s="53" t="s">
        <v>114</v>
      </c>
      <c r="D16" s="53" t="s">
        <v>10</v>
      </c>
      <c r="E16" s="59">
        <f>F16*(I16+O16+U16+AA16+AG16+AM16+AS16+AY16+BE16+BK16+BQ16+BW16+CC16+CI16)</f>
        <v>2173.4945858876495</v>
      </c>
      <c r="F16" s="26">
        <v>1.07</v>
      </c>
      <c r="G16" s="41">
        <f>+IF(I16&gt;0,1,0)+IF(O16&gt;0,1,0)+IF(U16&gt;0,1,0)+IF(AA16&gt;0,1,0)+IF(AG16&gt;0,1,0)+IF(AM16&gt;0,1,0)+IF(AS16&gt;0,1,0)+IF(AY16&gt;0,1,0)+IF(BE16&gt;0,1,0)+IF(BK16&gt;0,1,0)+IF(BQ16&gt;0,1,0)+IF(BW16&gt;0,1,0)+IF(CC16&gt;0,1,0)+IF(CI16&gt;0,1,0)</f>
        <v>9</v>
      </c>
      <c r="H16" s="19">
        <f>E16/G16</f>
        <v>241.49939843196105</v>
      </c>
      <c r="I16" s="28">
        <f>J16+L16</f>
        <v>232.14676889375684</v>
      </c>
      <c r="J16" s="19">
        <f>100/(K16/60)</f>
        <v>82.146768893756843</v>
      </c>
      <c r="K16" s="26">
        <v>73.040000000000006</v>
      </c>
      <c r="L16" s="30">
        <f>100/4*M16</f>
        <v>150</v>
      </c>
      <c r="M16" s="29">
        <v>6</v>
      </c>
      <c r="N16" s="41"/>
      <c r="O16" s="28">
        <f>P16+R16</f>
        <v>183.88088913742484</v>
      </c>
      <c r="P16" s="19">
        <f>100/(Q16/60)</f>
        <v>83.880889137424859</v>
      </c>
      <c r="Q16" s="26">
        <v>71.53</v>
      </c>
      <c r="R16" s="30">
        <f>100/4*S16</f>
        <v>100</v>
      </c>
      <c r="S16" s="42">
        <v>4</v>
      </c>
      <c r="T16" s="41"/>
      <c r="U16" s="28">
        <v>225.7</v>
      </c>
      <c r="V16" s="11" t="s">
        <v>286</v>
      </c>
      <c r="W16" s="26" t="s">
        <v>286</v>
      </c>
      <c r="X16" s="30" t="s">
        <v>286</v>
      </c>
      <c r="Y16" s="40" t="s">
        <v>286</v>
      </c>
      <c r="Z16" s="41"/>
      <c r="AA16" s="28">
        <v>225.7</v>
      </c>
      <c r="AB16" s="11" t="s">
        <v>286</v>
      </c>
      <c r="AC16" s="26" t="s">
        <v>286</v>
      </c>
      <c r="AD16" s="30" t="s">
        <v>286</v>
      </c>
      <c r="AE16" s="40" t="s">
        <v>286</v>
      </c>
      <c r="AF16" s="41"/>
      <c r="AG16" s="28">
        <v>0</v>
      </c>
      <c r="AH16" s="19" t="s">
        <v>169</v>
      </c>
      <c r="AI16" s="26" t="s">
        <v>169</v>
      </c>
      <c r="AJ16" s="30" t="s">
        <v>169</v>
      </c>
      <c r="AK16" s="40" t="s">
        <v>169</v>
      </c>
      <c r="AL16" s="24" t="s">
        <v>113</v>
      </c>
      <c r="AM16" s="28">
        <v>0</v>
      </c>
      <c r="AN16" s="11" t="s">
        <v>169</v>
      </c>
      <c r="AO16" s="26" t="s">
        <v>169</v>
      </c>
      <c r="AP16" s="30" t="s">
        <v>169</v>
      </c>
      <c r="AQ16" s="40" t="s">
        <v>169</v>
      </c>
      <c r="AR16" s="41"/>
      <c r="AS16" s="28">
        <v>0</v>
      </c>
      <c r="AT16" s="11" t="s">
        <v>169</v>
      </c>
      <c r="AU16" s="26" t="s">
        <v>169</v>
      </c>
      <c r="AV16" s="30" t="s">
        <v>169</v>
      </c>
      <c r="AW16" s="40" t="s">
        <v>169</v>
      </c>
      <c r="AX16" s="41"/>
      <c r="AY16" s="28">
        <f>AZ16+BB16</f>
        <v>280.28846153846155</v>
      </c>
      <c r="AZ16" s="19">
        <f>100/(BA16/60)</f>
        <v>180.28846153846155</v>
      </c>
      <c r="BA16" s="26">
        <v>33.28</v>
      </c>
      <c r="BB16" s="30">
        <f>100/4*BC16</f>
        <v>100</v>
      </c>
      <c r="BC16" s="29">
        <v>4</v>
      </c>
      <c r="BD16" s="41"/>
      <c r="BE16" s="28">
        <f>BF16+BH16</f>
        <v>220.12622720897616</v>
      </c>
      <c r="BF16" s="19">
        <f>100/(BG16/60)</f>
        <v>70.126227208976161</v>
      </c>
      <c r="BG16" s="26">
        <v>85.56</v>
      </c>
      <c r="BH16" s="30">
        <f>100/4*BI16</f>
        <v>150</v>
      </c>
      <c r="BI16" s="29">
        <v>6</v>
      </c>
      <c r="BJ16" s="24" t="s">
        <v>113</v>
      </c>
      <c r="BK16" s="28">
        <f>BL16+BN16</f>
        <v>262.63375258119015</v>
      </c>
      <c r="BL16" s="19">
        <f>100/(BM16/60)</f>
        <v>112.63375258119017</v>
      </c>
      <c r="BM16" s="26">
        <v>53.27</v>
      </c>
      <c r="BN16" s="30">
        <f>100/4*BO16</f>
        <v>150</v>
      </c>
      <c r="BO16" s="29">
        <v>6</v>
      </c>
      <c r="BP16" s="41"/>
      <c r="BQ16" s="28">
        <f>BR16+BT16</f>
        <v>162.42846738112581</v>
      </c>
      <c r="BR16" s="19">
        <f>100/(BS16/60)</f>
        <v>62.428467381125799</v>
      </c>
      <c r="BS16" s="26">
        <v>96.11</v>
      </c>
      <c r="BT16" s="30">
        <f>100/4*BU16</f>
        <v>100</v>
      </c>
      <c r="BU16" s="29">
        <v>4</v>
      </c>
      <c r="BV16" s="41"/>
      <c r="BW16" s="28">
        <f>(BX16+BZ16)/1.7</f>
        <v>238.39878455593353</v>
      </c>
      <c r="BX16" s="19">
        <f>100/(BY16/60)*2.5</f>
        <v>105.27793374508703</v>
      </c>
      <c r="BY16" s="26">
        <v>142.47999999999999</v>
      </c>
      <c r="BZ16" s="30">
        <f>100/4*CA16</f>
        <v>300</v>
      </c>
      <c r="CA16" s="29">
        <v>12</v>
      </c>
      <c r="CB16" s="41"/>
      <c r="CC16" s="28">
        <v>0</v>
      </c>
      <c r="CD16" s="11" t="s">
        <v>169</v>
      </c>
      <c r="CE16" s="26" t="s">
        <v>169</v>
      </c>
      <c r="CF16" s="30" t="s">
        <v>169</v>
      </c>
      <c r="CG16" s="40" t="s">
        <v>169</v>
      </c>
      <c r="CH16" s="41"/>
      <c r="CI16" s="28">
        <v>0</v>
      </c>
      <c r="CJ16" s="11" t="s">
        <v>169</v>
      </c>
      <c r="CK16" s="26" t="s">
        <v>169</v>
      </c>
      <c r="CL16" s="30" t="s">
        <v>169</v>
      </c>
      <c r="CM16" s="40" t="s">
        <v>169</v>
      </c>
      <c r="CN16" s="23"/>
      <c r="CO16" s="23"/>
      <c r="CP16" s="23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:105" x14ac:dyDescent="0.25">
      <c r="A17" s="38" t="s">
        <v>44</v>
      </c>
      <c r="B17" s="24" t="s">
        <v>105</v>
      </c>
      <c r="C17" s="53" t="s">
        <v>106</v>
      </c>
      <c r="D17" s="53" t="s">
        <v>107</v>
      </c>
      <c r="E17" s="59">
        <f>F17*(I17+O17+U17+AA17+AG17+AM17+AS17+AY17+BE17+BK17+BQ17+BW17+CC17+CI17)</f>
        <v>1997.7913427408466</v>
      </c>
      <c r="F17" s="26">
        <v>1.08</v>
      </c>
      <c r="G17" s="41">
        <f>+IF(I17&gt;0,1,0)+IF(O17&gt;0,1,0)+IF(U17&gt;0,1,0)+IF(AA17&gt;0,1,0)+IF(AG17&gt;0,1,0)+IF(AM17&gt;0,1,0)+IF(AS17&gt;0,1,0)+IF(AY17&gt;0,1,0)+IF(BE17&gt;0,1,0)+IF(BK17&gt;0,1,0)+IF(BQ17&gt;0,1,0)+IF(BW17&gt;0,1,0)+IF(CC17&gt;0,1,0)+IF(CI17&gt;0,1,0)</f>
        <v>9</v>
      </c>
      <c r="H17" s="19">
        <f>E17/G17</f>
        <v>221.97681586009406</v>
      </c>
      <c r="I17" s="28">
        <f>J17+L17</f>
        <v>209.29334082607471</v>
      </c>
      <c r="J17" s="19">
        <f>100/(K17/60)</f>
        <v>84.293340826074726</v>
      </c>
      <c r="K17" s="26">
        <v>71.180000000000007</v>
      </c>
      <c r="L17" s="30">
        <f>100/4*M17</f>
        <v>125</v>
      </c>
      <c r="M17" s="29">
        <v>5</v>
      </c>
      <c r="N17" s="41"/>
      <c r="O17" s="28">
        <f>P17+R17</f>
        <v>152.44152296397473</v>
      </c>
      <c r="P17" s="19">
        <f>100/(Q17/60)</f>
        <v>102.44152296397473</v>
      </c>
      <c r="Q17" s="26">
        <v>58.57</v>
      </c>
      <c r="R17" s="30">
        <f>100/4*S17</f>
        <v>50</v>
      </c>
      <c r="S17" s="42">
        <v>2</v>
      </c>
      <c r="T17" s="41"/>
      <c r="U17" s="28">
        <f>V17+X17</f>
        <v>243.63295880149812</v>
      </c>
      <c r="V17" s="19">
        <f>100/(W17/60)</f>
        <v>93.63295880149812</v>
      </c>
      <c r="W17" s="26">
        <v>64.08</v>
      </c>
      <c r="X17" s="30">
        <f>100/4*Y17</f>
        <v>150</v>
      </c>
      <c r="Y17" s="29">
        <v>6</v>
      </c>
      <c r="Z17" s="41"/>
      <c r="AA17" s="28">
        <f>AB17+AD17</f>
        <v>243.26908129954921</v>
      </c>
      <c r="AB17" s="19">
        <f>100/(AC17/60)</f>
        <v>93.2690812995492</v>
      </c>
      <c r="AC17" s="26">
        <v>64.33</v>
      </c>
      <c r="AD17" s="30">
        <f>100/4*AE17</f>
        <v>150</v>
      </c>
      <c r="AE17" s="29">
        <v>6</v>
      </c>
      <c r="AF17" s="41"/>
      <c r="AG17" s="28">
        <v>0</v>
      </c>
      <c r="AH17" s="19" t="s">
        <v>169</v>
      </c>
      <c r="AI17" s="26" t="s">
        <v>169</v>
      </c>
      <c r="AJ17" s="30" t="s">
        <v>169</v>
      </c>
      <c r="AK17" s="40" t="s">
        <v>169</v>
      </c>
      <c r="AL17" s="24" t="s">
        <v>105</v>
      </c>
      <c r="AM17" s="28">
        <f>(AN17+AP17)/2</f>
        <v>218.3706816059757</v>
      </c>
      <c r="AN17" s="19">
        <f>100/(AO17/60)</f>
        <v>186.74136321195141</v>
      </c>
      <c r="AO17" s="26">
        <v>32.130000000000003</v>
      </c>
      <c r="AP17" s="30">
        <f>100/4*AQ17</f>
        <v>250</v>
      </c>
      <c r="AQ17" s="29">
        <v>10</v>
      </c>
      <c r="AR17" s="41"/>
      <c r="AS17" s="28">
        <f>(AT17+AV17)*0.8</f>
        <v>177.04777751366771</v>
      </c>
      <c r="AT17" s="19">
        <f>100/(AU17/60)</f>
        <v>71.30972189208461</v>
      </c>
      <c r="AU17" s="26">
        <v>84.14</v>
      </c>
      <c r="AV17" s="30">
        <f>100/4*AW17</f>
        <v>150</v>
      </c>
      <c r="AW17" s="29">
        <v>6</v>
      </c>
      <c r="AX17" s="41"/>
      <c r="AY17" s="28">
        <v>0</v>
      </c>
      <c r="AZ17" s="11" t="s">
        <v>169</v>
      </c>
      <c r="BA17" s="26" t="s">
        <v>169</v>
      </c>
      <c r="BB17" s="30" t="s">
        <v>169</v>
      </c>
      <c r="BC17" s="40" t="s">
        <v>169</v>
      </c>
      <c r="BD17" s="41"/>
      <c r="BE17" s="28">
        <f>BF17+BH17</f>
        <v>169.30801352157488</v>
      </c>
      <c r="BF17" s="19">
        <f>100/(BG17/60)</f>
        <v>119.30801352157488</v>
      </c>
      <c r="BG17" s="26">
        <v>50.29</v>
      </c>
      <c r="BH17" s="30">
        <f>100/4*BI17</f>
        <v>50</v>
      </c>
      <c r="BI17" s="29">
        <v>2</v>
      </c>
      <c r="BJ17" s="24" t="s">
        <v>105</v>
      </c>
      <c r="BK17" s="28">
        <f>BL17+BN17</f>
        <v>203.76082961407195</v>
      </c>
      <c r="BL17" s="19">
        <f>100/(BM17/60)</f>
        <v>78.760829614071937</v>
      </c>
      <c r="BM17" s="26">
        <v>76.180000000000007</v>
      </c>
      <c r="BN17" s="30">
        <f>100/4*BO17</f>
        <v>125</v>
      </c>
      <c r="BO17" s="29">
        <v>5</v>
      </c>
      <c r="BP17" s="41"/>
      <c r="BQ17" s="28">
        <v>0</v>
      </c>
      <c r="BR17" s="11" t="s">
        <v>169</v>
      </c>
      <c r="BS17" s="26" t="s">
        <v>169</v>
      </c>
      <c r="BT17" s="30" t="s">
        <v>169</v>
      </c>
      <c r="BU17" s="40" t="s">
        <v>169</v>
      </c>
      <c r="BV17" s="41"/>
      <c r="BW17" s="28">
        <f>(BX17+BZ17)/1.7</f>
        <v>232.68259268773011</v>
      </c>
      <c r="BX17" s="19">
        <f>100/(BY17/60)*2.5</f>
        <v>145.56040756914118</v>
      </c>
      <c r="BY17" s="26">
        <v>103.05</v>
      </c>
      <c r="BZ17" s="30">
        <f>100/4*CA17</f>
        <v>250</v>
      </c>
      <c r="CA17" s="29">
        <v>10</v>
      </c>
      <c r="CB17" s="41"/>
      <c r="CC17" s="28">
        <v>0</v>
      </c>
      <c r="CD17" s="11" t="s">
        <v>169</v>
      </c>
      <c r="CE17" s="26" t="s">
        <v>169</v>
      </c>
      <c r="CF17" s="30" t="s">
        <v>169</v>
      </c>
      <c r="CG17" s="40" t="s">
        <v>169</v>
      </c>
      <c r="CH17" s="41"/>
      <c r="CI17" s="28">
        <v>0</v>
      </c>
      <c r="CJ17" s="11" t="s">
        <v>169</v>
      </c>
      <c r="CK17" s="26" t="s">
        <v>169</v>
      </c>
      <c r="CL17" s="30" t="s">
        <v>169</v>
      </c>
      <c r="CM17" s="40" t="s">
        <v>169</v>
      </c>
      <c r="CN17" s="23"/>
      <c r="CO17" s="23"/>
      <c r="CP17" s="23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</row>
    <row r="18" spans="1:105" x14ac:dyDescent="0.25">
      <c r="A18" s="38" t="s">
        <v>45</v>
      </c>
      <c r="B18" s="24" t="s">
        <v>20</v>
      </c>
      <c r="C18" s="53" t="s">
        <v>21</v>
      </c>
      <c r="D18" s="53" t="s">
        <v>7</v>
      </c>
      <c r="E18" s="59">
        <f>F18*(I18+O18+U18+AA18+AG18+AM18+AS18+AY18+BE18+BK18+BQ18+BW18+CC18+CI18)</f>
        <v>1920.5801548603083</v>
      </c>
      <c r="F18" s="26" t="s">
        <v>69</v>
      </c>
      <c r="G18" s="41">
        <f>+IF(I18&gt;0,1,0)+IF(O18&gt;0,1,0)+IF(U18&gt;0,1,0)+IF(AA18&gt;0,1,0)+IF(AG18&gt;0,1,0)+IF(AM18&gt;0,1,0)+IF(AS18&gt;0,1,0)+IF(AY18&gt;0,1,0)+IF(BE18&gt;0,1,0)+IF(BK18&gt;0,1,0)+IF(BQ18&gt;0,1,0)+IF(BW18&gt;0,1,0)+IF(CC18&gt;0,1,0)+IF(CI18&gt;0,1,0)</f>
        <v>8</v>
      </c>
      <c r="H18" s="19">
        <f>E18/G18</f>
        <v>240.07251935753854</v>
      </c>
      <c r="I18" s="28">
        <v>0</v>
      </c>
      <c r="J18" s="19" t="s">
        <v>169</v>
      </c>
      <c r="K18" s="26" t="s">
        <v>169</v>
      </c>
      <c r="L18" s="30" t="s">
        <v>169</v>
      </c>
      <c r="M18" s="40" t="s">
        <v>169</v>
      </c>
      <c r="N18" s="41"/>
      <c r="O18" s="28">
        <v>0</v>
      </c>
      <c r="P18" s="19" t="s">
        <v>169</v>
      </c>
      <c r="Q18" s="26" t="s">
        <v>169</v>
      </c>
      <c r="R18" s="30" t="s">
        <v>169</v>
      </c>
      <c r="S18" s="40" t="s">
        <v>169</v>
      </c>
      <c r="T18" s="41"/>
      <c r="U18" s="28">
        <f>V18+X18</f>
        <v>195.98888572242802</v>
      </c>
      <c r="V18" s="19">
        <f>100/(W18/60)</f>
        <v>170.98888572242802</v>
      </c>
      <c r="W18" s="26">
        <v>35.090000000000003</v>
      </c>
      <c r="X18" s="30">
        <f>100/4*Y18</f>
        <v>25</v>
      </c>
      <c r="Y18" s="29">
        <v>1</v>
      </c>
      <c r="Z18" s="41"/>
      <c r="AA18" s="28">
        <v>0</v>
      </c>
      <c r="AB18" s="19" t="s">
        <v>169</v>
      </c>
      <c r="AC18" s="26" t="s">
        <v>169</v>
      </c>
      <c r="AD18" s="30" t="s">
        <v>169</v>
      </c>
      <c r="AE18" s="40" t="s">
        <v>169</v>
      </c>
      <c r="AF18" s="41"/>
      <c r="AG18" s="28">
        <f>AH18+AJ18</f>
        <v>322.52475247524751</v>
      </c>
      <c r="AH18" s="19">
        <f>100/(AI18/60)</f>
        <v>247.52475247524754</v>
      </c>
      <c r="AI18" s="26">
        <v>24.24</v>
      </c>
      <c r="AJ18" s="30">
        <f>100/4*AK18</f>
        <v>75</v>
      </c>
      <c r="AK18" s="29">
        <v>3</v>
      </c>
      <c r="AL18" s="24" t="s">
        <v>20</v>
      </c>
      <c r="AM18" s="28">
        <v>0</v>
      </c>
      <c r="AN18" s="11" t="s">
        <v>169</v>
      </c>
      <c r="AO18" s="26" t="s">
        <v>169</v>
      </c>
      <c r="AP18" s="30" t="s">
        <v>169</v>
      </c>
      <c r="AQ18" s="40" t="s">
        <v>169</v>
      </c>
      <c r="AR18" s="41"/>
      <c r="AS18" s="28">
        <v>0</v>
      </c>
      <c r="AT18" s="11" t="s">
        <v>169</v>
      </c>
      <c r="AU18" s="26" t="s">
        <v>169</v>
      </c>
      <c r="AV18" s="30" t="s">
        <v>169</v>
      </c>
      <c r="AW18" s="40" t="s">
        <v>169</v>
      </c>
      <c r="AX18" s="41"/>
      <c r="AY18" s="28">
        <f>AZ18+BB18</f>
        <v>156.55498165012915</v>
      </c>
      <c r="AZ18" s="19">
        <f>100/(BA18/60)</f>
        <v>81.554981650129136</v>
      </c>
      <c r="BA18" s="26">
        <v>73.569999999999993</v>
      </c>
      <c r="BB18" s="30">
        <f>100/4*BC18</f>
        <v>75</v>
      </c>
      <c r="BC18" s="29">
        <v>3</v>
      </c>
      <c r="BD18" s="41"/>
      <c r="BE18" s="28">
        <f>BF18+BH18</f>
        <v>209.95684340320594</v>
      </c>
      <c r="BF18" s="19">
        <f>100/(BG18/60)</f>
        <v>184.95684340320594</v>
      </c>
      <c r="BG18" s="26">
        <v>32.44</v>
      </c>
      <c r="BH18" s="30">
        <f>100/4*BI18</f>
        <v>25</v>
      </c>
      <c r="BI18" s="29">
        <v>1</v>
      </c>
      <c r="BJ18" s="24" t="s">
        <v>20</v>
      </c>
      <c r="BK18" s="28">
        <v>0</v>
      </c>
      <c r="BL18" s="11" t="s">
        <v>169</v>
      </c>
      <c r="BM18" s="26" t="s">
        <v>169</v>
      </c>
      <c r="BN18" s="30" t="s">
        <v>169</v>
      </c>
      <c r="BO18" s="40" t="s">
        <v>169</v>
      </c>
      <c r="BP18" s="41"/>
      <c r="BQ18" s="28">
        <f>BR18+BT18</f>
        <v>220.87892049598833</v>
      </c>
      <c r="BR18" s="19">
        <f>100/(BS18/60)</f>
        <v>145.87892049598833</v>
      </c>
      <c r="BS18" s="26">
        <v>41.13</v>
      </c>
      <c r="BT18" s="30">
        <f>100/4*BU18</f>
        <v>75</v>
      </c>
      <c r="BU18" s="29">
        <v>3</v>
      </c>
      <c r="BV18" s="41"/>
      <c r="BW18" s="28">
        <f>(BX18+BZ18)/1.7</f>
        <v>171.64955064723293</v>
      </c>
      <c r="BX18" s="19">
        <f>100/(BY18/60)*2.5</f>
        <v>116.80423610029592</v>
      </c>
      <c r="BY18" s="26">
        <v>128.41999999999999</v>
      </c>
      <c r="BZ18" s="30">
        <f>100/4*CA18</f>
        <v>175</v>
      </c>
      <c r="CA18" s="29">
        <v>7</v>
      </c>
      <c r="CB18" s="41"/>
      <c r="CC18" s="28">
        <f>(CD18+CF18)*0.64</f>
        <v>195.00401326121096</v>
      </c>
      <c r="CD18" s="19">
        <f>100/(CE18/60)</f>
        <v>104.69377072064212</v>
      </c>
      <c r="CE18" s="26">
        <v>57.31</v>
      </c>
      <c r="CF18" s="30">
        <f>100/4*CG18</f>
        <v>200</v>
      </c>
      <c r="CG18" s="29">
        <v>8</v>
      </c>
      <c r="CH18" s="41"/>
      <c r="CI18" s="28">
        <f>(CJ18+CL18)/2</f>
        <v>155.05235307363205</v>
      </c>
      <c r="CJ18" s="19">
        <f>100/(CK18/60)</f>
        <v>135.10470614726412</v>
      </c>
      <c r="CK18" s="26">
        <v>44.41</v>
      </c>
      <c r="CL18" s="30">
        <f>100/4*CM18</f>
        <v>175</v>
      </c>
      <c r="CM18" s="29">
        <v>7</v>
      </c>
      <c r="CN18" s="23"/>
      <c r="CO18" s="23"/>
      <c r="CP18" s="23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</row>
    <row r="19" spans="1:105" x14ac:dyDescent="0.25">
      <c r="A19" s="38" t="s">
        <v>46</v>
      </c>
      <c r="B19" s="24" t="s">
        <v>97</v>
      </c>
      <c r="C19" s="53" t="s">
        <v>98</v>
      </c>
      <c r="D19" s="53" t="s">
        <v>66</v>
      </c>
      <c r="E19" s="59">
        <f>F19*(I19+O19+U19+AA19+AG19+AM19+AS19+AY19+BE19+BK19+BQ19+BW19+CC19+CI19)</f>
        <v>1885.0586291083278</v>
      </c>
      <c r="F19" s="26">
        <v>1.24</v>
      </c>
      <c r="G19" s="41">
        <f>+IF(I19&gt;0,1,0)+IF(O19&gt;0,1,0)+IF(U19&gt;0,1,0)+IF(AA19&gt;0,1,0)+IF(AG19&gt;0,1,0)+IF(AM19&gt;0,1,0)+IF(AS19&gt;0,1,0)+IF(AY19&gt;0,1,0)+IF(BE19&gt;0,1,0)+IF(BK19&gt;0,1,0)+IF(BQ19&gt;0,1,0)+IF(BW19&gt;0,1,0)+IF(CC19&gt;0,1,0)+IF(CI19&gt;0,1,0)</f>
        <v>9</v>
      </c>
      <c r="H19" s="19">
        <f>E19/G19</f>
        <v>209.45095878981419</v>
      </c>
      <c r="I19" s="28">
        <f>J19+L19</f>
        <v>134.97001499250376</v>
      </c>
      <c r="J19" s="19">
        <f>100/(K19/60)</f>
        <v>59.970014992503749</v>
      </c>
      <c r="K19" s="26">
        <v>100.05</v>
      </c>
      <c r="L19" s="30">
        <f>100/4*M19</f>
        <v>75</v>
      </c>
      <c r="M19" s="42">
        <v>3</v>
      </c>
      <c r="N19" s="41"/>
      <c r="O19" s="28">
        <f>P19+R19</f>
        <v>102.17391304347825</v>
      </c>
      <c r="P19" s="19">
        <f>100/(Q19/60)</f>
        <v>52.173913043478258</v>
      </c>
      <c r="Q19" s="26">
        <v>115</v>
      </c>
      <c r="R19" s="30">
        <f>100/4*S19</f>
        <v>50</v>
      </c>
      <c r="S19" s="42">
        <v>2</v>
      </c>
      <c r="T19" s="41"/>
      <c r="U19" s="28">
        <v>0</v>
      </c>
      <c r="V19" s="19" t="s">
        <v>169</v>
      </c>
      <c r="W19" s="26" t="s">
        <v>169</v>
      </c>
      <c r="X19" s="30" t="s">
        <v>169</v>
      </c>
      <c r="Y19" s="40" t="s">
        <v>169</v>
      </c>
      <c r="Z19" s="41"/>
      <c r="AA19" s="28">
        <v>0</v>
      </c>
      <c r="AB19" s="19" t="s">
        <v>169</v>
      </c>
      <c r="AC19" s="26" t="s">
        <v>169</v>
      </c>
      <c r="AD19" s="30" t="s">
        <v>169</v>
      </c>
      <c r="AE19" s="40" t="s">
        <v>169</v>
      </c>
      <c r="AF19" s="41"/>
      <c r="AG19" s="28">
        <f>AH19+AJ19</f>
        <v>200.72183985227463</v>
      </c>
      <c r="AH19" s="19">
        <f>100/(AI19/60)</f>
        <v>100.72183985227463</v>
      </c>
      <c r="AI19" s="26">
        <v>59.57</v>
      </c>
      <c r="AJ19" s="30">
        <f>100/4*AK19</f>
        <v>100</v>
      </c>
      <c r="AK19" s="29">
        <v>4</v>
      </c>
      <c r="AL19" s="24" t="s">
        <v>97</v>
      </c>
      <c r="AM19" s="28">
        <f>(AN19+AP19)/2</f>
        <v>185.80259424402107</v>
      </c>
      <c r="AN19" s="19">
        <f>100/(AO19/60)</f>
        <v>121.60518848804215</v>
      </c>
      <c r="AO19" s="26">
        <v>49.34</v>
      </c>
      <c r="AP19" s="30">
        <f>100/4*AQ19</f>
        <v>250</v>
      </c>
      <c r="AQ19" s="29">
        <v>10</v>
      </c>
      <c r="AR19" s="41"/>
      <c r="AS19" s="28">
        <f>(AT19+AV19)*0.8</f>
        <v>187.2627018511225</v>
      </c>
      <c r="AT19" s="19">
        <f>100/(AU19/60)</f>
        <v>59.078377313903111</v>
      </c>
      <c r="AU19" s="26">
        <v>101.56</v>
      </c>
      <c r="AV19" s="30">
        <f>100/4*AW19</f>
        <v>175</v>
      </c>
      <c r="AW19" s="29">
        <v>7</v>
      </c>
      <c r="AX19" s="41"/>
      <c r="AY19" s="28">
        <v>0</v>
      </c>
      <c r="AZ19" s="11" t="s">
        <v>169</v>
      </c>
      <c r="BA19" s="26" t="s">
        <v>169</v>
      </c>
      <c r="BB19" s="30" t="s">
        <v>169</v>
      </c>
      <c r="BC19" s="40" t="s">
        <v>169</v>
      </c>
      <c r="BD19" s="41"/>
      <c r="BE19" s="28">
        <v>0</v>
      </c>
      <c r="BF19" s="19">
        <f>100/(BG19/60)</f>
        <v>49.059689288634509</v>
      </c>
      <c r="BG19" s="26">
        <v>122.3</v>
      </c>
      <c r="BH19" s="30">
        <f>100/4*BI19</f>
        <v>100</v>
      </c>
      <c r="BI19" s="29">
        <v>4</v>
      </c>
      <c r="BJ19" s="24" t="s">
        <v>97</v>
      </c>
      <c r="BK19" s="28">
        <f>BL19+BN19</f>
        <v>182.58157389635318</v>
      </c>
      <c r="BL19" s="19">
        <f>100/(BM19/60)</f>
        <v>57.581573896353163</v>
      </c>
      <c r="BM19" s="26">
        <v>104.2</v>
      </c>
      <c r="BN19" s="30">
        <f>100/4*BO19</f>
        <v>125</v>
      </c>
      <c r="BO19" s="29">
        <v>5</v>
      </c>
      <c r="BP19" s="41"/>
      <c r="BQ19" s="28">
        <f>BR19+BT19</f>
        <v>210.31439602868176</v>
      </c>
      <c r="BR19" s="19">
        <f>100/(BS19/60)</f>
        <v>110.31439602868174</v>
      </c>
      <c r="BS19" s="26">
        <v>54.39</v>
      </c>
      <c r="BT19" s="30">
        <f>100/4*BU19</f>
        <v>100</v>
      </c>
      <c r="BU19" s="29">
        <v>4</v>
      </c>
      <c r="BV19" s="41"/>
      <c r="BW19" s="28">
        <f>(BX19+BZ19)/1.7</f>
        <v>168.02979971181074</v>
      </c>
      <c r="BX19" s="19">
        <f>100/(BY19/60)*2.5</f>
        <v>85.650659510078228</v>
      </c>
      <c r="BY19" s="26">
        <v>175.13</v>
      </c>
      <c r="BZ19" s="30">
        <f>100/4*CA19</f>
        <v>200</v>
      </c>
      <c r="CA19" s="29">
        <v>8</v>
      </c>
      <c r="CB19" s="41"/>
      <c r="CC19" s="28">
        <f>(CD19+CF19)*0.64</f>
        <v>148.35173824130879</v>
      </c>
      <c r="CD19" s="19">
        <f>100/(CE19/60)</f>
        <v>81.799591002044991</v>
      </c>
      <c r="CE19" s="26">
        <v>73.349999999999994</v>
      </c>
      <c r="CF19" s="30">
        <f>100/4*CG19</f>
        <v>150</v>
      </c>
      <c r="CG19" s="29">
        <v>6</v>
      </c>
      <c r="CH19" s="41"/>
      <c r="CI19" s="28">
        <v>0</v>
      </c>
      <c r="CJ19" s="11" t="s">
        <v>169</v>
      </c>
      <c r="CK19" s="26" t="s">
        <v>169</v>
      </c>
      <c r="CL19" s="30" t="s">
        <v>169</v>
      </c>
      <c r="CM19" s="40" t="s">
        <v>169</v>
      </c>
      <c r="CN19" s="23"/>
      <c r="CO19" s="23"/>
      <c r="CP19" s="23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</row>
    <row r="20" spans="1:105" x14ac:dyDescent="0.25">
      <c r="A20" s="38" t="s">
        <v>47</v>
      </c>
      <c r="B20" s="24" t="s">
        <v>140</v>
      </c>
      <c r="C20" s="53" t="s">
        <v>141</v>
      </c>
      <c r="D20" s="53" t="s">
        <v>137</v>
      </c>
      <c r="E20" s="59">
        <f>F20*(I20+O20+U20+AA20+AG20+AM20+AS20+AY20+BE20+BK20+BQ20+BW20+CC20+CI20)</f>
        <v>1874.198806434578</v>
      </c>
      <c r="F20" s="26">
        <v>1.04</v>
      </c>
      <c r="G20" s="41">
        <f>+IF(I20&gt;0,1,0)+IF(O20&gt;0,1,0)+IF(U20&gt;0,1,0)+IF(AA20&gt;0,1,0)+IF(AG20&gt;0,1,0)+IF(AM20&gt;0,1,0)+IF(AS20&gt;0,1,0)+IF(AY20&gt;0,1,0)+IF(BE20&gt;0,1,0)+IF(BK20&gt;0,1,0)+IF(BQ20&gt;0,1,0)+IF(BW20&gt;0,1,0)+IF(CC20&gt;0,1,0)+IF(CI20&gt;0,1,0)</f>
        <v>8</v>
      </c>
      <c r="H20" s="19">
        <f>E20/G20</f>
        <v>234.27485080432226</v>
      </c>
      <c r="I20" s="28">
        <f>J20+L20</f>
        <v>198.17073170731709</v>
      </c>
      <c r="J20" s="19">
        <f>100/(K20/60)</f>
        <v>73.170731707317074</v>
      </c>
      <c r="K20" s="26">
        <v>82</v>
      </c>
      <c r="L20" s="30">
        <f>100/4*M20</f>
        <v>125</v>
      </c>
      <c r="M20" s="29">
        <v>5</v>
      </c>
      <c r="N20" s="19"/>
      <c r="O20" s="28">
        <f>P20+R20</f>
        <v>200.75757575757575</v>
      </c>
      <c r="P20" s="19">
        <f>100/(Q20/60)</f>
        <v>75.757575757575751</v>
      </c>
      <c r="Q20" s="26">
        <v>79.2</v>
      </c>
      <c r="R20" s="30">
        <f>100/4*S20</f>
        <v>125</v>
      </c>
      <c r="S20" s="42">
        <v>5</v>
      </c>
      <c r="T20" s="19"/>
      <c r="U20" s="28">
        <f>V20+X20</f>
        <v>227.42403550699896</v>
      </c>
      <c r="V20" s="19">
        <f>100/(W20/60)</f>
        <v>102.42403550699898</v>
      </c>
      <c r="W20" s="26">
        <v>58.58</v>
      </c>
      <c r="X20" s="30">
        <f>100/4*Y20</f>
        <v>125</v>
      </c>
      <c r="Y20" s="29">
        <v>5</v>
      </c>
      <c r="Z20" s="19"/>
      <c r="AA20" s="28">
        <f>AB20+AD20</f>
        <v>218.15323707498837</v>
      </c>
      <c r="AB20" s="19">
        <f>100/(AC20/60)</f>
        <v>93.153237074988368</v>
      </c>
      <c r="AC20" s="26">
        <v>64.41</v>
      </c>
      <c r="AD20" s="30">
        <f>100/4*AE20</f>
        <v>125</v>
      </c>
      <c r="AE20" s="29">
        <v>5</v>
      </c>
      <c r="AF20" s="19"/>
      <c r="AG20" s="28">
        <v>0</v>
      </c>
      <c r="AH20" s="19" t="s">
        <v>169</v>
      </c>
      <c r="AI20" s="26" t="s">
        <v>169</v>
      </c>
      <c r="AJ20" s="30" t="s">
        <v>169</v>
      </c>
      <c r="AK20" s="40" t="s">
        <v>169</v>
      </c>
      <c r="AL20" s="24" t="s">
        <v>140</v>
      </c>
      <c r="AM20" s="28">
        <f>(AN20+AP20)/2</f>
        <v>244.95201919232306</v>
      </c>
      <c r="AN20" s="19">
        <f>100/(AO20/60)</f>
        <v>239.90403838464613</v>
      </c>
      <c r="AO20" s="26">
        <v>25.01</v>
      </c>
      <c r="AP20" s="30">
        <f>100/4*AQ20</f>
        <v>250</v>
      </c>
      <c r="AQ20" s="29">
        <v>10</v>
      </c>
      <c r="AR20" s="23"/>
      <c r="AS20" s="28">
        <v>225.26442307692301</v>
      </c>
      <c r="AT20" s="11" t="s">
        <v>286</v>
      </c>
      <c r="AU20" s="26" t="s">
        <v>286</v>
      </c>
      <c r="AV20" s="30" t="s">
        <v>286</v>
      </c>
      <c r="AW20" s="40" t="s">
        <v>286</v>
      </c>
      <c r="AX20" s="23"/>
      <c r="AY20" s="28">
        <v>225.26442307692301</v>
      </c>
      <c r="AZ20" s="11" t="s">
        <v>286</v>
      </c>
      <c r="BA20" s="26" t="s">
        <v>286</v>
      </c>
      <c r="BB20" s="30" t="s">
        <v>286</v>
      </c>
      <c r="BC20" s="40" t="s">
        <v>286</v>
      </c>
      <c r="BD20" s="23"/>
      <c r="BE20" s="28">
        <v>0</v>
      </c>
      <c r="BF20" s="11" t="s">
        <v>169</v>
      </c>
      <c r="BG20" s="26" t="s">
        <v>169</v>
      </c>
      <c r="BH20" s="30" t="s">
        <v>169</v>
      </c>
      <c r="BI20" s="40" t="s">
        <v>169</v>
      </c>
      <c r="BJ20" s="24" t="s">
        <v>140</v>
      </c>
      <c r="BK20" s="28">
        <v>0</v>
      </c>
      <c r="BL20" s="11" t="s">
        <v>169</v>
      </c>
      <c r="BM20" s="26" t="s">
        <v>169</v>
      </c>
      <c r="BN20" s="30" t="s">
        <v>169</v>
      </c>
      <c r="BO20" s="40" t="s">
        <v>169</v>
      </c>
      <c r="BP20" s="23"/>
      <c r="BQ20" s="28">
        <v>0</v>
      </c>
      <c r="BR20" s="11" t="s">
        <v>169</v>
      </c>
      <c r="BS20" s="26" t="s">
        <v>169</v>
      </c>
      <c r="BT20" s="30" t="s">
        <v>169</v>
      </c>
      <c r="BU20" s="40" t="s">
        <v>169</v>
      </c>
      <c r="BV20" s="23"/>
      <c r="BW20" s="28">
        <v>0</v>
      </c>
      <c r="BX20" s="11" t="s">
        <v>169</v>
      </c>
      <c r="BY20" s="26" t="s">
        <v>169</v>
      </c>
      <c r="BZ20" s="30" t="s">
        <v>169</v>
      </c>
      <c r="CA20" s="40" t="s">
        <v>169</v>
      </c>
      <c r="CB20" s="23"/>
      <c r="CC20" s="28">
        <v>0</v>
      </c>
      <c r="CD20" s="11" t="s">
        <v>169</v>
      </c>
      <c r="CE20" s="26" t="s">
        <v>169</v>
      </c>
      <c r="CF20" s="30" t="s">
        <v>169</v>
      </c>
      <c r="CG20" s="40" t="s">
        <v>169</v>
      </c>
      <c r="CH20" s="23"/>
      <c r="CI20" s="28">
        <f>(CJ20+CL20)/2</f>
        <v>262.12779156327542</v>
      </c>
      <c r="CJ20" s="19">
        <f>100/(CK20/60)</f>
        <v>99.25558312655086</v>
      </c>
      <c r="CK20" s="26">
        <v>60.45</v>
      </c>
      <c r="CL20" s="30">
        <f>100/4*CM20</f>
        <v>425</v>
      </c>
      <c r="CM20" s="29">
        <v>17</v>
      </c>
      <c r="CN20" s="23"/>
      <c r="CO20" s="23"/>
      <c r="CP20" s="23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</row>
    <row r="21" spans="1:105" x14ac:dyDescent="0.25">
      <c r="A21" s="38" t="s">
        <v>48</v>
      </c>
      <c r="B21" s="24" t="s">
        <v>318</v>
      </c>
      <c r="C21" s="53" t="s">
        <v>136</v>
      </c>
      <c r="D21" s="53" t="s">
        <v>137</v>
      </c>
      <c r="E21" s="59">
        <f>F21*(I21+O21+U21+AA21+AG21+AM21+AS21+AY21+BE21+BK21+BQ21+BW21+CC21+CI21)</f>
        <v>1826.0886339512913</v>
      </c>
      <c r="F21" s="26">
        <v>1.04</v>
      </c>
      <c r="G21" s="41">
        <f>+IF(I21&gt;0,1,0)+IF(O21&gt;0,1,0)+IF(U21&gt;0,1,0)+IF(AA21&gt;0,1,0)+IF(AG21&gt;0,1,0)+IF(AM21&gt;0,1,0)+IF(AS21&gt;0,1,0)+IF(AY21&gt;0,1,0)+IF(BE21&gt;0,1,0)+IF(BK21&gt;0,1,0)+IF(BQ21&gt;0,1,0)+IF(BW21&gt;0,1,0)+IF(CC21&gt;0,1,0)+IF(CI21&gt;0,1,0)</f>
        <v>7</v>
      </c>
      <c r="H21" s="19">
        <f>E21/G21</f>
        <v>260.86980485018449</v>
      </c>
      <c r="I21" s="28">
        <f>J21+L21</f>
        <v>244.47431302270013</v>
      </c>
      <c r="J21" s="19">
        <f>100/(K21/60)</f>
        <v>119.47431302270013</v>
      </c>
      <c r="K21" s="26">
        <v>50.22</v>
      </c>
      <c r="L21" s="30">
        <f>100/4*M21</f>
        <v>125</v>
      </c>
      <c r="M21" s="29">
        <v>5</v>
      </c>
      <c r="N21" s="19"/>
      <c r="O21" s="28">
        <f>P21+R21</f>
        <v>200.40530350634663</v>
      </c>
      <c r="P21" s="19">
        <f>100/(Q21/60)</f>
        <v>75.405303506346627</v>
      </c>
      <c r="Q21" s="26">
        <v>79.569999999999993</v>
      </c>
      <c r="R21" s="30">
        <f>100/4*S21</f>
        <v>125</v>
      </c>
      <c r="S21" s="42">
        <v>5</v>
      </c>
      <c r="T21" s="19"/>
      <c r="U21" s="28">
        <v>0</v>
      </c>
      <c r="V21" s="19" t="s">
        <v>169</v>
      </c>
      <c r="W21" s="26" t="s">
        <v>169</v>
      </c>
      <c r="X21" s="30" t="s">
        <v>169</v>
      </c>
      <c r="Y21" s="40" t="s">
        <v>169</v>
      </c>
      <c r="Z21" s="19"/>
      <c r="AA21" s="28">
        <v>0</v>
      </c>
      <c r="AB21" s="19" t="s">
        <v>169</v>
      </c>
      <c r="AC21" s="26" t="s">
        <v>169</v>
      </c>
      <c r="AD21" s="30" t="s">
        <v>169</v>
      </c>
      <c r="AE21" s="40" t="s">
        <v>169</v>
      </c>
      <c r="AF21" s="19"/>
      <c r="AG21" s="28">
        <v>250.836538461538</v>
      </c>
      <c r="AH21" s="11" t="s">
        <v>286</v>
      </c>
      <c r="AI21" s="26" t="s">
        <v>286</v>
      </c>
      <c r="AJ21" s="30" t="s">
        <v>286</v>
      </c>
      <c r="AK21" s="40" t="s">
        <v>286</v>
      </c>
      <c r="AL21" s="24" t="s">
        <v>318</v>
      </c>
      <c r="AM21" s="28">
        <v>0</v>
      </c>
      <c r="AN21" s="11" t="s">
        <v>169</v>
      </c>
      <c r="AO21" s="26" t="s">
        <v>169</v>
      </c>
      <c r="AP21" s="30" t="s">
        <v>169</v>
      </c>
      <c r="AQ21" s="40" t="s">
        <v>169</v>
      </c>
      <c r="AR21" s="23"/>
      <c r="AS21" s="28">
        <v>0</v>
      </c>
      <c r="AT21" s="11" t="s">
        <v>169</v>
      </c>
      <c r="AU21" s="26" t="s">
        <v>169</v>
      </c>
      <c r="AV21" s="30" t="s">
        <v>169</v>
      </c>
      <c r="AW21" s="40" t="s">
        <v>169</v>
      </c>
      <c r="AX21" s="23"/>
      <c r="AY21" s="28">
        <v>0</v>
      </c>
      <c r="AZ21" s="11" t="s">
        <v>169</v>
      </c>
      <c r="BA21" s="26" t="s">
        <v>169</v>
      </c>
      <c r="BB21" s="30" t="s">
        <v>169</v>
      </c>
      <c r="BC21" s="40" t="s">
        <v>169</v>
      </c>
      <c r="BD21" s="23"/>
      <c r="BE21" s="28">
        <v>0</v>
      </c>
      <c r="BF21" s="11" t="s">
        <v>169</v>
      </c>
      <c r="BG21" s="26" t="s">
        <v>169</v>
      </c>
      <c r="BH21" s="30" t="s">
        <v>169</v>
      </c>
      <c r="BI21" s="40" t="s">
        <v>169</v>
      </c>
      <c r="BJ21" s="24" t="s">
        <v>318</v>
      </c>
      <c r="BK21" s="28">
        <v>0</v>
      </c>
      <c r="BL21" s="11" t="s">
        <v>169</v>
      </c>
      <c r="BM21" s="26" t="s">
        <v>169</v>
      </c>
      <c r="BN21" s="30" t="s">
        <v>169</v>
      </c>
      <c r="BO21" s="40" t="s">
        <v>169</v>
      </c>
      <c r="BP21" s="23"/>
      <c r="BQ21" s="28">
        <f>BR21+BT21</f>
        <v>303.73100983020555</v>
      </c>
      <c r="BR21" s="19">
        <f>100/(BS21/60)</f>
        <v>178.73100983020555</v>
      </c>
      <c r="BS21" s="26">
        <v>33.57</v>
      </c>
      <c r="BT21" s="30">
        <f>100/4*BU21</f>
        <v>125</v>
      </c>
      <c r="BU21" s="29">
        <v>5</v>
      </c>
      <c r="BV21" s="23"/>
      <c r="BW21" s="28">
        <f>(BX21+BZ21)/1.7</f>
        <v>236.83832507361919</v>
      </c>
      <c r="BX21" s="19">
        <f>100/(BY21/60)*2.5</f>
        <v>152.62515262515262</v>
      </c>
      <c r="BY21" s="26">
        <v>98.28</v>
      </c>
      <c r="BZ21" s="30">
        <f>100/4*CA21</f>
        <v>250</v>
      </c>
      <c r="CA21" s="29">
        <v>10</v>
      </c>
      <c r="CB21" s="23"/>
      <c r="CC21" s="28">
        <v>250.836538461538</v>
      </c>
      <c r="CD21" s="11" t="s">
        <v>286</v>
      </c>
      <c r="CE21" s="26" t="s">
        <v>286</v>
      </c>
      <c r="CF21" s="30" t="s">
        <v>286</v>
      </c>
      <c r="CG21" s="40" t="s">
        <v>286</v>
      </c>
      <c r="CH21" s="23"/>
      <c r="CI21" s="28">
        <f>(CJ21+CL21)/2</f>
        <v>268.73242736644801</v>
      </c>
      <c r="CJ21" s="19">
        <f>100/(CK21/60)</f>
        <v>112.46485473289597</v>
      </c>
      <c r="CK21" s="26">
        <v>53.35</v>
      </c>
      <c r="CL21" s="30">
        <f>100/4*CM21</f>
        <v>425</v>
      </c>
      <c r="CM21" s="29">
        <v>17</v>
      </c>
      <c r="CN21" s="23"/>
      <c r="CO21" s="23"/>
      <c r="CP21" s="23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</row>
    <row r="22" spans="1:105" x14ac:dyDescent="0.25">
      <c r="A22" s="38" t="s">
        <v>49</v>
      </c>
      <c r="B22" s="24" t="s">
        <v>104</v>
      </c>
      <c r="C22" s="53" t="s">
        <v>4</v>
      </c>
      <c r="D22" s="53" t="s">
        <v>5</v>
      </c>
      <c r="E22" s="59">
        <f>F22*(I22+O22+U22+AA22+AG22+AM22+AS22+AY22+BE22+BK22+BQ22+BW22+CC22+CI22)</f>
        <v>1821.6528661015529</v>
      </c>
      <c r="F22" s="26">
        <v>1.03</v>
      </c>
      <c r="G22" s="41">
        <f>+IF(I22&gt;0,1,0)+IF(O22&gt;0,1,0)+IF(U22&gt;0,1,0)+IF(AA22&gt;0,1,0)+IF(AG22&gt;0,1,0)+IF(AM22&gt;0,1,0)+IF(AS22&gt;0,1,0)+IF(AY22&gt;0,1,0)+IF(BE22&gt;0,1,0)+IF(BK22&gt;0,1,0)+IF(BQ22&gt;0,1,0)+IF(BW22&gt;0,1,0)+IF(CC22&gt;0,1,0)+IF(CI22&gt;0,1,0)</f>
        <v>7</v>
      </c>
      <c r="H22" s="19">
        <f>E22/G22</f>
        <v>260.2361237287933</v>
      </c>
      <c r="I22" s="28">
        <f>J22+L22</f>
        <v>233.69565217391303</v>
      </c>
      <c r="J22" s="19">
        <f>100/(K22/60)</f>
        <v>108.69565217391303</v>
      </c>
      <c r="K22" s="26">
        <v>55.2</v>
      </c>
      <c r="L22" s="30">
        <f>100/4*M22</f>
        <v>125</v>
      </c>
      <c r="M22" s="42">
        <v>5</v>
      </c>
      <c r="N22" s="41"/>
      <c r="O22" s="28">
        <f>P22+R22</f>
        <v>224.20634920634922</v>
      </c>
      <c r="P22" s="19">
        <f>100/(Q22/60)</f>
        <v>99.206349206349202</v>
      </c>
      <c r="Q22" s="26">
        <v>60.48</v>
      </c>
      <c r="R22" s="30">
        <f>100/4*S22</f>
        <v>125</v>
      </c>
      <c r="S22" s="42">
        <v>5</v>
      </c>
      <c r="T22" s="41"/>
      <c r="U22" s="28">
        <f>V22+X22</f>
        <v>261.11111111111109</v>
      </c>
      <c r="V22" s="19">
        <f>100/(W22/60)</f>
        <v>111.11111111111111</v>
      </c>
      <c r="W22" s="26">
        <v>54</v>
      </c>
      <c r="X22" s="30">
        <f>100/4*Y22</f>
        <v>150</v>
      </c>
      <c r="Y22" s="29">
        <v>6</v>
      </c>
      <c r="Z22" s="41"/>
      <c r="AA22" s="28">
        <f>AB22+AD22</f>
        <v>269.73657952504493</v>
      </c>
      <c r="AB22" s="19">
        <f>100/(AC22/60)</f>
        <v>119.7365795250449</v>
      </c>
      <c r="AC22" s="26">
        <v>50.11</v>
      </c>
      <c r="AD22" s="30">
        <f>100/4*AE22</f>
        <v>150</v>
      </c>
      <c r="AE22" s="29">
        <v>6</v>
      </c>
      <c r="AF22" s="41"/>
      <c r="AG22" s="28">
        <f>AH22+AJ22</f>
        <v>273.78791004745204</v>
      </c>
      <c r="AH22" s="19">
        <f>100/(AI22/60)</f>
        <v>123.78791004745204</v>
      </c>
      <c r="AI22" s="26">
        <v>48.47</v>
      </c>
      <c r="AJ22" s="30">
        <f>100/4*AK22</f>
        <v>150</v>
      </c>
      <c r="AK22" s="29">
        <v>6</v>
      </c>
      <c r="AL22" s="24" t="s">
        <v>104</v>
      </c>
      <c r="AM22" s="28">
        <v>0</v>
      </c>
      <c r="AN22" s="11" t="s">
        <v>169</v>
      </c>
      <c r="AO22" s="26" t="s">
        <v>169</v>
      </c>
      <c r="AP22" s="30" t="s">
        <v>169</v>
      </c>
      <c r="AQ22" s="40" t="s">
        <v>169</v>
      </c>
      <c r="AR22" s="41"/>
      <c r="AS22" s="28">
        <v>0</v>
      </c>
      <c r="AT22" s="11" t="s">
        <v>169</v>
      </c>
      <c r="AU22" s="26" t="s">
        <v>169</v>
      </c>
      <c r="AV22" s="30" t="s">
        <v>169</v>
      </c>
      <c r="AW22" s="40" t="s">
        <v>169</v>
      </c>
      <c r="AX22" s="41"/>
      <c r="AY22" s="28">
        <v>0</v>
      </c>
      <c r="AZ22" s="11" t="s">
        <v>169</v>
      </c>
      <c r="BA22" s="26" t="s">
        <v>169</v>
      </c>
      <c r="BB22" s="30" t="s">
        <v>169</v>
      </c>
      <c r="BC22" s="40" t="s">
        <v>169</v>
      </c>
      <c r="BD22" s="41"/>
      <c r="BE22" s="28">
        <v>0</v>
      </c>
      <c r="BF22" s="11" t="s">
        <v>169</v>
      </c>
      <c r="BG22" s="26" t="s">
        <v>169</v>
      </c>
      <c r="BH22" s="30" t="s">
        <v>169</v>
      </c>
      <c r="BI22" s="40" t="s">
        <v>169</v>
      </c>
      <c r="BJ22" s="24" t="s">
        <v>104</v>
      </c>
      <c r="BK22" s="28">
        <v>0</v>
      </c>
      <c r="BL22" s="11" t="s">
        <v>169</v>
      </c>
      <c r="BM22" s="26" t="s">
        <v>169</v>
      </c>
      <c r="BN22" s="30" t="s">
        <v>169</v>
      </c>
      <c r="BO22" s="40" t="s">
        <v>169</v>
      </c>
      <c r="BP22" s="41"/>
      <c r="BQ22" s="28">
        <v>0</v>
      </c>
      <c r="BR22" s="11" t="s">
        <v>169</v>
      </c>
      <c r="BS22" s="26" t="s">
        <v>169</v>
      </c>
      <c r="BT22" s="30" t="s">
        <v>169</v>
      </c>
      <c r="BU22" s="40" t="s">
        <v>169</v>
      </c>
      <c r="BV22" s="41"/>
      <c r="BW22" s="28">
        <f>(BX22+BZ22)/1.7</f>
        <v>235.28235529364716</v>
      </c>
      <c r="BX22" s="19">
        <f>100/(BY22/60)*2.5</f>
        <v>99.98000399920015</v>
      </c>
      <c r="BY22" s="26">
        <v>150.03</v>
      </c>
      <c r="BZ22" s="30">
        <f>100/4*CA22</f>
        <v>300</v>
      </c>
      <c r="CA22" s="29">
        <v>12</v>
      </c>
      <c r="CB22" s="41"/>
      <c r="CC22" s="28">
        <v>0</v>
      </c>
      <c r="CD22" s="11" t="s">
        <v>169</v>
      </c>
      <c r="CE22" s="26" t="s">
        <v>169</v>
      </c>
      <c r="CF22" s="30" t="s">
        <v>169</v>
      </c>
      <c r="CG22" s="40" t="s">
        <v>169</v>
      </c>
      <c r="CH22" s="41"/>
      <c r="CI22" s="28">
        <f>(CJ22+CL22)/2</f>
        <v>270.77505827505826</v>
      </c>
      <c r="CJ22" s="19">
        <f>100/(CK22/60)</f>
        <v>116.55011655011656</v>
      </c>
      <c r="CK22" s="26">
        <v>51.48</v>
      </c>
      <c r="CL22" s="30">
        <f>100/4*CM22</f>
        <v>425</v>
      </c>
      <c r="CM22" s="29">
        <v>17</v>
      </c>
      <c r="CN22" s="23"/>
      <c r="CO22" s="23"/>
      <c r="CP22" s="23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</row>
    <row r="23" spans="1:105" x14ac:dyDescent="0.25">
      <c r="A23" s="38" t="s">
        <v>50</v>
      </c>
      <c r="B23" s="24" t="s">
        <v>85</v>
      </c>
      <c r="C23" s="53" t="s">
        <v>88</v>
      </c>
      <c r="D23" s="53" t="s">
        <v>10</v>
      </c>
      <c r="E23" s="59">
        <f>F23*(I23+O23+U23+AA23+AG23+AM23+AS23+AY23+BE23+BK23+BQ23+BW23+CC23+CI23)</f>
        <v>1727.0207232842822</v>
      </c>
      <c r="F23" s="26">
        <v>1.07</v>
      </c>
      <c r="G23" s="41">
        <f>+IF(I23&gt;0,1,0)+IF(O23&gt;0,1,0)+IF(U23&gt;0,1,0)+IF(AA23&gt;0,1,0)+IF(AG23&gt;0,1,0)+IF(AM23&gt;0,1,0)+IF(AS23&gt;0,1,0)+IF(AY23&gt;0,1,0)+IF(BE23&gt;0,1,0)+IF(BK23&gt;0,1,0)+IF(BQ23&gt;0,1,0)+IF(BW23&gt;0,1,0)+IF(CC23&gt;0,1,0)+IF(CI23&gt;0,1,0)</f>
        <v>7</v>
      </c>
      <c r="H23" s="19">
        <f>E23/G23</f>
        <v>246.71724618346889</v>
      </c>
      <c r="I23" s="28">
        <f>J23+L23</f>
        <v>209.92808629644426</v>
      </c>
      <c r="J23" s="19">
        <f>100/(K23/60)</f>
        <v>59.928086296444263</v>
      </c>
      <c r="K23" s="26">
        <v>100.12</v>
      </c>
      <c r="L23" s="30">
        <f>100/4*M23</f>
        <v>150</v>
      </c>
      <c r="M23" s="29">
        <v>6</v>
      </c>
      <c r="N23" s="41"/>
      <c r="O23" s="28">
        <f>P23+R23</f>
        <v>202.11952744961781</v>
      </c>
      <c r="P23" s="19">
        <f>100/(Q23/60)</f>
        <v>52.119527449617792</v>
      </c>
      <c r="Q23" s="26">
        <v>115.12</v>
      </c>
      <c r="R23" s="30">
        <f>100/4*S23</f>
        <v>150</v>
      </c>
      <c r="S23" s="42">
        <v>6</v>
      </c>
      <c r="T23" s="41"/>
      <c r="U23" s="28">
        <f>V23+X23</f>
        <v>231.95513525401364</v>
      </c>
      <c r="V23" s="19">
        <f>100/(W23/60)</f>
        <v>131.95513525401364</v>
      </c>
      <c r="W23" s="26">
        <v>45.47</v>
      </c>
      <c r="X23" s="30">
        <f>100/4*Y23</f>
        <v>100</v>
      </c>
      <c r="Y23" s="29">
        <v>4</v>
      </c>
      <c r="Z23" s="41"/>
      <c r="AA23" s="28">
        <v>0</v>
      </c>
      <c r="AB23" s="19" t="s">
        <v>169</v>
      </c>
      <c r="AC23" s="26" t="s">
        <v>169</v>
      </c>
      <c r="AD23" s="30" t="s">
        <v>169</v>
      </c>
      <c r="AE23" s="40" t="s">
        <v>169</v>
      </c>
      <c r="AF23" s="41"/>
      <c r="AG23" s="28">
        <v>0</v>
      </c>
      <c r="AH23" s="19">
        <f>100/(AI23/60)</f>
        <v>66.971760241098337</v>
      </c>
      <c r="AI23" s="26">
        <v>89.59</v>
      </c>
      <c r="AJ23" s="30">
        <f>100/4*AK23</f>
        <v>125</v>
      </c>
      <c r="AK23" s="29">
        <v>5</v>
      </c>
      <c r="AL23" s="24" t="s">
        <v>85</v>
      </c>
      <c r="AM23" s="28">
        <f>(AN23+AP23)/2</f>
        <v>249.50248756218906</v>
      </c>
      <c r="AN23" s="19">
        <f>100/(AO23/60)</f>
        <v>199.00497512437812</v>
      </c>
      <c r="AO23" s="26">
        <v>30.15</v>
      </c>
      <c r="AP23" s="30">
        <f>100/4*AQ23</f>
        <v>300</v>
      </c>
      <c r="AQ23" s="29">
        <v>12</v>
      </c>
      <c r="AR23" s="41"/>
      <c r="AS23" s="28">
        <f>(AT23+AV23)*0.8</f>
        <v>256.72634271099747</v>
      </c>
      <c r="AT23" s="19">
        <f>100/(AU23/60)</f>
        <v>95.907928388746811</v>
      </c>
      <c r="AU23" s="26">
        <v>62.56</v>
      </c>
      <c r="AV23" s="30">
        <f>100/4*AW23</f>
        <v>225</v>
      </c>
      <c r="AW23" s="29">
        <v>9</v>
      </c>
      <c r="AX23" s="41"/>
      <c r="AY23" s="28">
        <v>0</v>
      </c>
      <c r="AZ23" s="11" t="s">
        <v>169</v>
      </c>
      <c r="BA23" s="26" t="s">
        <v>169</v>
      </c>
      <c r="BB23" s="30" t="s">
        <v>169</v>
      </c>
      <c r="BC23" s="40" t="s">
        <v>169</v>
      </c>
      <c r="BD23" s="41"/>
      <c r="BE23" s="28">
        <v>0</v>
      </c>
      <c r="BF23" s="11" t="s">
        <v>169</v>
      </c>
      <c r="BG23" s="26" t="s">
        <v>169</v>
      </c>
      <c r="BH23" s="30" t="s">
        <v>169</v>
      </c>
      <c r="BI23" s="40" t="s">
        <v>169</v>
      </c>
      <c r="BJ23" s="24" t="s">
        <v>85</v>
      </c>
      <c r="BK23" s="28">
        <v>0</v>
      </c>
      <c r="BL23" s="11" t="s">
        <v>169</v>
      </c>
      <c r="BM23" s="26" t="s">
        <v>169</v>
      </c>
      <c r="BN23" s="30" t="s">
        <v>169</v>
      </c>
      <c r="BO23" s="40" t="s">
        <v>169</v>
      </c>
      <c r="BP23" s="41"/>
      <c r="BQ23" s="28">
        <f>BR23+BT23</f>
        <v>206.6170712607674</v>
      </c>
      <c r="BR23" s="19">
        <f>100/(BS23/60)</f>
        <v>156.6170712607674</v>
      </c>
      <c r="BS23" s="26">
        <v>38.31</v>
      </c>
      <c r="BT23" s="30">
        <f>100/4*BU23</f>
        <v>50</v>
      </c>
      <c r="BU23" s="29">
        <v>2</v>
      </c>
      <c r="BV23" s="41"/>
      <c r="BW23" s="28">
        <v>0</v>
      </c>
      <c r="BX23" s="11" t="s">
        <v>169</v>
      </c>
      <c r="BY23" s="26" t="s">
        <v>169</v>
      </c>
      <c r="BZ23" s="30" t="s">
        <v>169</v>
      </c>
      <c r="CA23" s="40" t="s">
        <v>169</v>
      </c>
      <c r="CB23" s="41"/>
      <c r="CC23" s="28">
        <v>0</v>
      </c>
      <c r="CD23" s="11" t="s">
        <v>169</v>
      </c>
      <c r="CE23" s="26" t="s">
        <v>169</v>
      </c>
      <c r="CF23" s="30" t="s">
        <v>169</v>
      </c>
      <c r="CG23" s="40" t="s">
        <v>169</v>
      </c>
      <c r="CH23" s="41"/>
      <c r="CI23" s="28">
        <f>(CJ23+CL23)/2</f>
        <v>257.18940861015938</v>
      </c>
      <c r="CJ23" s="19">
        <f>100/(CK23/60)</f>
        <v>89.37881722031878</v>
      </c>
      <c r="CK23" s="26">
        <v>67.13</v>
      </c>
      <c r="CL23" s="30">
        <f>100/4*CM23</f>
        <v>425</v>
      </c>
      <c r="CM23" s="29">
        <v>17</v>
      </c>
      <c r="CN23" s="23"/>
      <c r="CO23" s="23"/>
      <c r="CP23" s="23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</row>
    <row r="24" spans="1:105" x14ac:dyDescent="0.25">
      <c r="A24" s="38" t="s">
        <v>51</v>
      </c>
      <c r="B24" s="24" t="s">
        <v>214</v>
      </c>
      <c r="C24" s="53" t="s">
        <v>215</v>
      </c>
      <c r="D24" s="53" t="s">
        <v>31</v>
      </c>
      <c r="E24" s="59">
        <f>F24*(I24+O24+U24+AA24+AG24+AM24+AS24+AY24+BE24+BK24+BQ24+BW24+CC24+CI24)</f>
        <v>1721.1742753249173</v>
      </c>
      <c r="F24" s="26">
        <v>1.1299999999999999</v>
      </c>
      <c r="G24" s="41">
        <f>+IF(I24&gt;0,1,0)+IF(O24&gt;0,1,0)+IF(U24&gt;0,1,0)+IF(AA24&gt;0,1,0)+IF(AG24&gt;0,1,0)+IF(AM24&gt;0,1,0)+IF(AS24&gt;0,1,0)+IF(AY24&gt;0,1,0)+IF(BE24&gt;0,1,0)+IF(BK24&gt;0,1,0)+IF(BQ24&gt;0,1,0)+IF(BW24&gt;0,1,0)+IF(CC24&gt;0,1,0)+IF(CI24&gt;0,1,0)</f>
        <v>6</v>
      </c>
      <c r="H24" s="19">
        <f>E24/G24</f>
        <v>286.86237922081955</v>
      </c>
      <c r="I24" s="28">
        <v>0</v>
      </c>
      <c r="J24" s="19" t="s">
        <v>169</v>
      </c>
      <c r="K24" s="26" t="s">
        <v>169</v>
      </c>
      <c r="L24" s="30" t="s">
        <v>169</v>
      </c>
      <c r="M24" s="40" t="s">
        <v>169</v>
      </c>
      <c r="N24" s="19"/>
      <c r="O24" s="28">
        <v>0</v>
      </c>
      <c r="P24" s="19" t="s">
        <v>169</v>
      </c>
      <c r="Q24" s="26" t="s">
        <v>169</v>
      </c>
      <c r="R24" s="30" t="s">
        <v>169</v>
      </c>
      <c r="S24" s="40" t="s">
        <v>169</v>
      </c>
      <c r="T24" s="19"/>
      <c r="U24" s="28">
        <v>0</v>
      </c>
      <c r="V24" s="19" t="s">
        <v>169</v>
      </c>
      <c r="W24" s="26" t="s">
        <v>169</v>
      </c>
      <c r="X24" s="30" t="s">
        <v>169</v>
      </c>
      <c r="Y24" s="40" t="s">
        <v>169</v>
      </c>
      <c r="Z24" s="19"/>
      <c r="AA24" s="28">
        <v>0</v>
      </c>
      <c r="AB24" s="19" t="s">
        <v>169</v>
      </c>
      <c r="AC24" s="26" t="s">
        <v>169</v>
      </c>
      <c r="AD24" s="30" t="s">
        <v>169</v>
      </c>
      <c r="AE24" s="40" t="s">
        <v>169</v>
      </c>
      <c r="AF24" s="19"/>
      <c r="AG24" s="28">
        <v>0</v>
      </c>
      <c r="AH24" s="19" t="s">
        <v>169</v>
      </c>
      <c r="AI24" s="26" t="s">
        <v>169</v>
      </c>
      <c r="AJ24" s="30" t="s">
        <v>169</v>
      </c>
      <c r="AK24" s="40" t="s">
        <v>169</v>
      </c>
      <c r="AL24" s="14" t="s">
        <v>214</v>
      </c>
      <c r="AM24" s="28">
        <v>0</v>
      </c>
      <c r="AN24" s="11" t="s">
        <v>169</v>
      </c>
      <c r="AO24" s="26" t="s">
        <v>169</v>
      </c>
      <c r="AP24" s="30" t="s">
        <v>169</v>
      </c>
      <c r="AQ24" s="40" t="s">
        <v>169</v>
      </c>
      <c r="AR24" s="23"/>
      <c r="AS24" s="28">
        <f>(AT24+AV24)*0.8</f>
        <v>239.58146487294471</v>
      </c>
      <c r="AT24" s="19">
        <f>100/(AU24/60)</f>
        <v>149.47683109118086</v>
      </c>
      <c r="AU24" s="26">
        <v>40.14</v>
      </c>
      <c r="AV24" s="30">
        <f>100/4*AW24</f>
        <v>150</v>
      </c>
      <c r="AW24" s="29">
        <v>6</v>
      </c>
      <c r="AX24" s="23"/>
      <c r="AY24" s="28">
        <f>AZ24+BB24</f>
        <v>235.21516829995738</v>
      </c>
      <c r="AZ24" s="19">
        <f>100/(BA24/60)</f>
        <v>85.215168299957398</v>
      </c>
      <c r="BA24" s="26">
        <v>70.41</v>
      </c>
      <c r="BB24" s="30">
        <f>100/4*BC24</f>
        <v>150</v>
      </c>
      <c r="BC24" s="29">
        <v>6</v>
      </c>
      <c r="BD24" s="23"/>
      <c r="BE24" s="28">
        <v>0</v>
      </c>
      <c r="BF24" s="11" t="s">
        <v>169</v>
      </c>
      <c r="BG24" s="26" t="s">
        <v>169</v>
      </c>
      <c r="BH24" s="30" t="s">
        <v>169</v>
      </c>
      <c r="BI24" s="40" t="s">
        <v>169</v>
      </c>
      <c r="BJ24" s="14" t="s">
        <v>214</v>
      </c>
      <c r="BK24" s="28">
        <v>0</v>
      </c>
      <c r="BL24" s="11" t="s">
        <v>169</v>
      </c>
      <c r="BM24" s="26" t="s">
        <v>169</v>
      </c>
      <c r="BN24" s="30" t="s">
        <v>169</v>
      </c>
      <c r="BO24" s="40" t="s">
        <v>169</v>
      </c>
      <c r="BP24" s="23"/>
      <c r="BQ24" s="28">
        <f>BR24+BT24</f>
        <v>268.58668165214942</v>
      </c>
      <c r="BR24" s="19">
        <f>100/(BS24/60)</f>
        <v>168.58668165214945</v>
      </c>
      <c r="BS24" s="26">
        <v>35.590000000000003</v>
      </c>
      <c r="BT24" s="30">
        <f>100/4*BU24</f>
        <v>100</v>
      </c>
      <c r="BU24" s="29">
        <v>4</v>
      </c>
      <c r="BV24" s="23"/>
      <c r="BW24" s="28">
        <f>(BX24+BZ24)/1.7</f>
        <v>244.67503562991746</v>
      </c>
      <c r="BX24" s="19">
        <f>100/(BY24/60)*2.5</f>
        <v>165.94756057085962</v>
      </c>
      <c r="BY24" s="26">
        <v>90.39</v>
      </c>
      <c r="BZ24" s="30">
        <f>100/4*CA24</f>
        <v>250</v>
      </c>
      <c r="CA24" s="29">
        <v>10</v>
      </c>
      <c r="CB24" s="23"/>
      <c r="CC24" s="28">
        <f>(CD24+CF24)*0.64</f>
        <v>269.48857774502574</v>
      </c>
      <c r="CD24" s="19">
        <f>100/(CE24/60)</f>
        <v>221.07590272660278</v>
      </c>
      <c r="CE24" s="26">
        <v>27.14</v>
      </c>
      <c r="CF24" s="30">
        <f>100/4*CG24</f>
        <v>200</v>
      </c>
      <c r="CG24" s="29">
        <v>8</v>
      </c>
      <c r="CH24" s="23"/>
      <c r="CI24" s="28">
        <f>(CJ24+CL24)/2</f>
        <v>265.61614730878188</v>
      </c>
      <c r="CJ24" s="19">
        <f>100/(CK24/60)</f>
        <v>106.23229461756375</v>
      </c>
      <c r="CK24" s="26">
        <v>56.48</v>
      </c>
      <c r="CL24" s="30">
        <f>100/4*CM24</f>
        <v>425</v>
      </c>
      <c r="CM24" s="29">
        <v>17</v>
      </c>
      <c r="CN24" s="23"/>
      <c r="CO24" s="23"/>
      <c r="CP24" s="23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</row>
    <row r="25" spans="1:105" x14ac:dyDescent="0.25">
      <c r="A25" s="38" t="s">
        <v>52</v>
      </c>
      <c r="B25" s="24" t="s">
        <v>99</v>
      </c>
      <c r="C25" s="53" t="s">
        <v>100</v>
      </c>
      <c r="D25" s="53" t="s">
        <v>7</v>
      </c>
      <c r="E25" s="59">
        <f>F25*(I25+O25+U25+AA25+AG25+AM25+AS25+AY25+BE25+BK25+BQ25+BW25+CC25+CI25)</f>
        <v>1608.396456290825</v>
      </c>
      <c r="F25" s="26">
        <v>1.18</v>
      </c>
      <c r="G25" s="41">
        <f>+IF(I25&gt;0,1,0)+IF(O25&gt;0,1,0)+IF(U25&gt;0,1,0)+IF(AA25&gt;0,1,0)+IF(AG25&gt;0,1,0)+IF(AM25&gt;0,1,0)+IF(AS25&gt;0,1,0)+IF(AY25&gt;0,1,0)+IF(BE25&gt;0,1,0)+IF(BK25&gt;0,1,0)+IF(BQ25&gt;0,1,0)+IF(BW25&gt;0,1,0)+IF(CC25&gt;0,1,0)+IF(CI25&gt;0,1,0)</f>
        <v>8</v>
      </c>
      <c r="H25" s="19">
        <f>E25/G25</f>
        <v>201.04955703635312</v>
      </c>
      <c r="I25" s="28">
        <f>J25+L25</f>
        <v>185.70110701107009</v>
      </c>
      <c r="J25" s="19">
        <f>100/(K25/60)</f>
        <v>110.70110701107009</v>
      </c>
      <c r="K25" s="26">
        <v>54.2</v>
      </c>
      <c r="L25" s="30">
        <f>100/4*M25</f>
        <v>75</v>
      </c>
      <c r="M25" s="29">
        <v>3</v>
      </c>
      <c r="N25" s="41"/>
      <c r="O25" s="28">
        <f>P25+R25</f>
        <v>148.0816077953715</v>
      </c>
      <c r="P25" s="19">
        <f>100/(Q25/60)</f>
        <v>73.081607795371511</v>
      </c>
      <c r="Q25" s="26">
        <v>82.1</v>
      </c>
      <c r="R25" s="30">
        <f>100/4*S25</f>
        <v>75</v>
      </c>
      <c r="S25" s="42">
        <v>3</v>
      </c>
      <c r="T25" s="41"/>
      <c r="U25" s="28">
        <v>0</v>
      </c>
      <c r="V25" s="19" t="s">
        <v>169</v>
      </c>
      <c r="W25" s="26" t="s">
        <v>169</v>
      </c>
      <c r="X25" s="30" t="s">
        <v>169</v>
      </c>
      <c r="Y25" s="40" t="s">
        <v>169</v>
      </c>
      <c r="Z25" s="41"/>
      <c r="AA25" s="28">
        <v>0</v>
      </c>
      <c r="AB25" s="19" t="s">
        <v>169</v>
      </c>
      <c r="AC25" s="26" t="s">
        <v>169</v>
      </c>
      <c r="AD25" s="30" t="s">
        <v>169</v>
      </c>
      <c r="AE25" s="40" t="s">
        <v>169</v>
      </c>
      <c r="AF25" s="41"/>
      <c r="AG25" s="28">
        <v>0</v>
      </c>
      <c r="AH25" s="19" t="s">
        <v>169</v>
      </c>
      <c r="AI25" s="26" t="s">
        <v>169</v>
      </c>
      <c r="AJ25" s="30" t="s">
        <v>169</v>
      </c>
      <c r="AK25" s="40" t="s">
        <v>169</v>
      </c>
      <c r="AL25" s="24" t="s">
        <v>99</v>
      </c>
      <c r="AM25" s="28">
        <v>0</v>
      </c>
      <c r="AN25" s="11" t="s">
        <v>169</v>
      </c>
      <c r="AO25" s="26" t="s">
        <v>169</v>
      </c>
      <c r="AP25" s="30" t="s">
        <v>169</v>
      </c>
      <c r="AQ25" s="40" t="s">
        <v>169</v>
      </c>
      <c r="AR25" s="41"/>
      <c r="AS25" s="28">
        <v>0</v>
      </c>
      <c r="AT25" s="11" t="s">
        <v>169</v>
      </c>
      <c r="AU25" s="26" t="s">
        <v>169</v>
      </c>
      <c r="AV25" s="30" t="s">
        <v>169</v>
      </c>
      <c r="AW25" s="40" t="s">
        <v>169</v>
      </c>
      <c r="AX25" s="41"/>
      <c r="AY25" s="28">
        <f>AZ25+BB25</f>
        <v>101.38446849140675</v>
      </c>
      <c r="AZ25" s="19">
        <f>100/(BA25/60)</f>
        <v>76.38446849140675</v>
      </c>
      <c r="BA25" s="26">
        <v>78.55</v>
      </c>
      <c r="BB25" s="30">
        <f>100/4*BC25</f>
        <v>25</v>
      </c>
      <c r="BC25" s="29">
        <v>1</v>
      </c>
      <c r="BD25" s="41"/>
      <c r="BE25" s="28">
        <f>BF25+BH25</f>
        <v>168.66219169528566</v>
      </c>
      <c r="BF25" s="19">
        <f>100/(BG25/60)</f>
        <v>93.662191695285657</v>
      </c>
      <c r="BG25" s="26">
        <v>64.06</v>
      </c>
      <c r="BH25" s="30">
        <f>100/4*BI25</f>
        <v>75</v>
      </c>
      <c r="BI25" s="29">
        <v>3</v>
      </c>
      <c r="BJ25" s="24" t="s">
        <v>99</v>
      </c>
      <c r="BK25" s="28">
        <f>BL25+BN25</f>
        <v>207.04225352112675</v>
      </c>
      <c r="BL25" s="19">
        <f>100/(BM25/60)</f>
        <v>132.04225352112675</v>
      </c>
      <c r="BM25" s="26">
        <v>45.44</v>
      </c>
      <c r="BN25" s="30">
        <f>100/4*BO25</f>
        <v>75</v>
      </c>
      <c r="BO25" s="29">
        <v>3</v>
      </c>
      <c r="BP25" s="41"/>
      <c r="BQ25" s="28">
        <f>BR25+BT25</f>
        <v>220.31363526277548</v>
      </c>
      <c r="BR25" s="19">
        <f>100/(BS25/60)</f>
        <v>145.31363526277548</v>
      </c>
      <c r="BS25" s="26">
        <v>41.29</v>
      </c>
      <c r="BT25" s="30">
        <f>100/4*BU25</f>
        <v>75</v>
      </c>
      <c r="BU25" s="29">
        <v>3</v>
      </c>
      <c r="BV25" s="41"/>
      <c r="BW25" s="28">
        <f>(BX25+BZ25)/1.7</f>
        <v>208.49888555092548</v>
      </c>
      <c r="BX25" s="19">
        <f>100/(BY25/60)*2.5</f>
        <v>154.44810543657331</v>
      </c>
      <c r="BY25" s="26">
        <v>97.12</v>
      </c>
      <c r="BZ25" s="30">
        <f>100/4*CA25</f>
        <v>200</v>
      </c>
      <c r="CA25" s="29">
        <v>8</v>
      </c>
      <c r="CB25" s="41"/>
      <c r="CC25" s="28">
        <v>0</v>
      </c>
      <c r="CD25" s="11" t="s">
        <v>169</v>
      </c>
      <c r="CE25" s="26" t="s">
        <v>169</v>
      </c>
      <c r="CF25" s="30" t="s">
        <v>169</v>
      </c>
      <c r="CG25" s="40" t="s">
        <v>169</v>
      </c>
      <c r="CH25" s="41"/>
      <c r="CI25" s="28">
        <f>(CJ25+CL25)/2</f>
        <v>123.36369498629695</v>
      </c>
      <c r="CJ25" s="19">
        <f>100/(CK25/60)</f>
        <v>96.727389972593897</v>
      </c>
      <c r="CK25" s="26">
        <v>62.03</v>
      </c>
      <c r="CL25" s="30">
        <f>100/4*CM25</f>
        <v>150</v>
      </c>
      <c r="CM25" s="29">
        <v>6</v>
      </c>
      <c r="CN25" s="23"/>
      <c r="CO25" s="23"/>
      <c r="CP25" s="23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</row>
    <row r="26" spans="1:105" x14ac:dyDescent="0.25">
      <c r="A26" s="38" t="s">
        <v>53</v>
      </c>
      <c r="B26" s="24" t="s">
        <v>144</v>
      </c>
      <c r="C26" s="53" t="s">
        <v>145</v>
      </c>
      <c r="D26" s="53" t="s">
        <v>66</v>
      </c>
      <c r="E26" s="59">
        <f>F26*(I26+O26+U26+AA26+AG26+AM26+AS26+AY26+BE26+BK26+BQ26+BW26+CC26+CI26)</f>
        <v>1500.5626174832312</v>
      </c>
      <c r="F26" s="26">
        <v>1.24</v>
      </c>
      <c r="G26" s="41">
        <f>+IF(I26&gt;0,1,0)+IF(O26&gt;0,1,0)+IF(U26&gt;0,1,0)+IF(AA26&gt;0,1,0)+IF(AG26&gt;0,1,0)+IF(AM26&gt;0,1,0)+IF(AS26&gt;0,1,0)+IF(AY26&gt;0,1,0)+IF(BE26&gt;0,1,0)+IF(BK26&gt;0,1,0)+IF(BQ26&gt;0,1,0)+IF(BW26&gt;0,1,0)+IF(CC26&gt;0,1,0)+IF(CI26&gt;0,1,0)</f>
        <v>7</v>
      </c>
      <c r="H26" s="19">
        <f>E26/G26</f>
        <v>214.36608821189017</v>
      </c>
      <c r="I26" s="28">
        <f>J26+L26</f>
        <v>179.42176870748301</v>
      </c>
      <c r="J26" s="19">
        <f>100/(K26/60)</f>
        <v>54.421768707482997</v>
      </c>
      <c r="K26" s="45">
        <v>110.25</v>
      </c>
      <c r="L26" s="30">
        <f>100/4*M26</f>
        <v>125</v>
      </c>
      <c r="M26" s="43">
        <v>5</v>
      </c>
      <c r="N26" s="19"/>
      <c r="O26" s="28">
        <v>0</v>
      </c>
      <c r="P26" s="19">
        <f>100/(Q26/60)</f>
        <v>47.873613659937767</v>
      </c>
      <c r="Q26" s="26">
        <v>125.33</v>
      </c>
      <c r="R26" s="30">
        <f>100/4*S26</f>
        <v>100</v>
      </c>
      <c r="S26" s="42">
        <v>4</v>
      </c>
      <c r="T26" s="19"/>
      <c r="U26" s="28">
        <f>V26+X26</f>
        <v>168.84681583476765</v>
      </c>
      <c r="V26" s="19">
        <f>100/(W26/60)</f>
        <v>68.846815834767639</v>
      </c>
      <c r="W26" s="26">
        <v>87.15</v>
      </c>
      <c r="X26" s="30">
        <f>100/4*Y26</f>
        <v>100</v>
      </c>
      <c r="Y26" s="29">
        <v>4</v>
      </c>
      <c r="Z26" s="19"/>
      <c r="AA26" s="28">
        <f>AB26+AD26</f>
        <v>150.73566717402332</v>
      </c>
      <c r="AB26" s="19">
        <f>100/(AC26/60)</f>
        <v>50.735667174023334</v>
      </c>
      <c r="AC26" s="26">
        <v>118.26</v>
      </c>
      <c r="AD26" s="30">
        <f>100/4*AE26</f>
        <v>100</v>
      </c>
      <c r="AE26" s="29">
        <v>4</v>
      </c>
      <c r="AF26" s="19"/>
      <c r="AG26" s="28">
        <v>0</v>
      </c>
      <c r="AH26" s="19" t="s">
        <v>169</v>
      </c>
      <c r="AI26" s="26" t="s">
        <v>169</v>
      </c>
      <c r="AJ26" s="30" t="s">
        <v>169</v>
      </c>
      <c r="AK26" s="40" t="s">
        <v>169</v>
      </c>
      <c r="AL26" s="24" t="s">
        <v>144</v>
      </c>
      <c r="AM26" s="28">
        <f>(AN26+AP26)/2</f>
        <v>192.35518634934891</v>
      </c>
      <c r="AN26" s="19">
        <f>100/(AO26/60)</f>
        <v>134.7103726986978</v>
      </c>
      <c r="AO26" s="26">
        <v>44.54</v>
      </c>
      <c r="AP26" s="30">
        <f>100/4*AQ26</f>
        <v>250</v>
      </c>
      <c r="AQ26" s="29">
        <v>10</v>
      </c>
      <c r="AR26" s="23"/>
      <c r="AS26" s="28">
        <f>(AT26+AV26)*0.8</f>
        <v>198.4652862362972</v>
      </c>
      <c r="AT26" s="19">
        <f>100/(AU26/60)</f>
        <v>73.081607795371511</v>
      </c>
      <c r="AU26" s="26">
        <v>82.1</v>
      </c>
      <c r="AV26" s="30">
        <f>100/4*AW26</f>
        <v>175</v>
      </c>
      <c r="AW26" s="29">
        <v>7</v>
      </c>
      <c r="AX26" s="23"/>
      <c r="AY26" s="28">
        <v>0</v>
      </c>
      <c r="AZ26" s="11" t="s">
        <v>169</v>
      </c>
      <c r="BA26" s="26" t="s">
        <v>169</v>
      </c>
      <c r="BB26" s="30" t="s">
        <v>169</v>
      </c>
      <c r="BC26" s="40" t="s">
        <v>169</v>
      </c>
      <c r="BD26" s="23"/>
      <c r="BE26" s="28">
        <v>0</v>
      </c>
      <c r="BF26" s="11" t="s">
        <v>169</v>
      </c>
      <c r="BG26" s="26" t="s">
        <v>169</v>
      </c>
      <c r="BH26" s="30" t="s">
        <v>169</v>
      </c>
      <c r="BI26" s="40" t="s">
        <v>169</v>
      </c>
      <c r="BJ26" s="24" t="s">
        <v>144</v>
      </c>
      <c r="BK26" s="28">
        <v>0</v>
      </c>
      <c r="BL26" s="11" t="s">
        <v>169</v>
      </c>
      <c r="BM26" s="26" t="s">
        <v>169</v>
      </c>
      <c r="BN26" s="30" t="s">
        <v>169</v>
      </c>
      <c r="BO26" s="40" t="s">
        <v>169</v>
      </c>
      <c r="BP26" s="23"/>
      <c r="BQ26" s="28">
        <f>BR26+BT26</f>
        <v>129.79784545817262</v>
      </c>
      <c r="BR26" s="19">
        <f>100/(BS26/60)</f>
        <v>79.797845458172631</v>
      </c>
      <c r="BS26" s="26">
        <v>75.19</v>
      </c>
      <c r="BT26" s="30">
        <f>100/4*BU26</f>
        <v>50</v>
      </c>
      <c r="BU26" s="29">
        <v>2</v>
      </c>
      <c r="BV26" s="23"/>
      <c r="BW26" s="28">
        <f>(BX26+BZ26)/1.7</f>
        <v>190.50857337154517</v>
      </c>
      <c r="BX26" s="19">
        <f>100/(BY26/60)*2.5</f>
        <v>123.86457473162677</v>
      </c>
      <c r="BY26" s="26">
        <v>121.1</v>
      </c>
      <c r="BZ26" s="30">
        <f>100/4*CA26</f>
        <v>200</v>
      </c>
      <c r="CA26" s="29">
        <v>8</v>
      </c>
      <c r="CB26" s="23"/>
      <c r="CC26" s="28">
        <v>0</v>
      </c>
      <c r="CD26" s="11" t="s">
        <v>169</v>
      </c>
      <c r="CE26" s="26" t="s">
        <v>169</v>
      </c>
      <c r="CF26" s="30" t="s">
        <v>169</v>
      </c>
      <c r="CG26" s="40" t="s">
        <v>169</v>
      </c>
      <c r="CH26" s="23"/>
      <c r="CI26" s="28">
        <v>0</v>
      </c>
      <c r="CJ26" s="11" t="s">
        <v>169</v>
      </c>
      <c r="CK26" s="26" t="s">
        <v>169</v>
      </c>
      <c r="CL26" s="30" t="s">
        <v>169</v>
      </c>
      <c r="CM26" s="40" t="s">
        <v>169</v>
      </c>
      <c r="CN26" s="23"/>
      <c r="CO26" s="23"/>
      <c r="CP26" s="23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</row>
    <row r="27" spans="1:105" x14ac:dyDescent="0.25">
      <c r="A27" s="38" t="s">
        <v>54</v>
      </c>
      <c r="B27" s="24" t="s">
        <v>73</v>
      </c>
      <c r="C27" s="53" t="s">
        <v>75</v>
      </c>
      <c r="D27" s="53" t="s">
        <v>17</v>
      </c>
      <c r="E27" s="59">
        <f>F27*(I27+O27+U27+AA27+AG27+AM27+AS27+AY27+BE27+BK27+BQ27+BW27+CC27+CI27)</f>
        <v>1489.2512605990169</v>
      </c>
      <c r="F27" s="26">
        <v>1.4</v>
      </c>
      <c r="G27" s="41">
        <f>+IF(I27&gt;0,1,0)+IF(O27&gt;0,1,0)+IF(U27&gt;0,1,0)+IF(AA27&gt;0,1,0)+IF(AG27&gt;0,1,0)+IF(AM27&gt;0,1,0)+IF(AS27&gt;0,1,0)+IF(AY27&gt;0,1,0)+IF(BE27&gt;0,1,0)+IF(BK27&gt;0,1,0)+IF(BQ27&gt;0,1,0)+IF(BW27&gt;0,1,0)+IF(CC27&gt;0,1,0)+IF(CI27&gt;0,1,0)</f>
        <v>6</v>
      </c>
      <c r="H27" s="19">
        <f>E27/G27</f>
        <v>248.20854343316947</v>
      </c>
      <c r="I27" s="28">
        <f>J27+L27</f>
        <v>253.0612244897959</v>
      </c>
      <c r="J27" s="19">
        <f>100/(K27/60)</f>
        <v>153.0612244897959</v>
      </c>
      <c r="K27" s="26">
        <v>39.200000000000003</v>
      </c>
      <c r="L27" s="30">
        <f>100/4*M27</f>
        <v>100</v>
      </c>
      <c r="M27" s="42">
        <v>4</v>
      </c>
      <c r="N27" s="41"/>
      <c r="O27" s="28">
        <v>0</v>
      </c>
      <c r="P27" s="19" t="s">
        <v>169</v>
      </c>
      <c r="Q27" s="26" t="s">
        <v>169</v>
      </c>
      <c r="R27" s="30" t="s">
        <v>169</v>
      </c>
      <c r="S27" s="40" t="s">
        <v>169</v>
      </c>
      <c r="T27" s="41"/>
      <c r="U27" s="28">
        <f>V27+X27</f>
        <v>261.8122977346278</v>
      </c>
      <c r="V27" s="19">
        <f>100/(W27/60)</f>
        <v>161.81229773462783</v>
      </c>
      <c r="W27" s="26">
        <v>37.08</v>
      </c>
      <c r="X27" s="30">
        <f>100/4*Y27</f>
        <v>100</v>
      </c>
      <c r="Y27" s="29">
        <v>4</v>
      </c>
      <c r="Z27" s="41"/>
      <c r="AA27" s="28">
        <v>0</v>
      </c>
      <c r="AB27" s="19" t="s">
        <v>169</v>
      </c>
      <c r="AC27" s="26" t="s">
        <v>169</v>
      </c>
      <c r="AD27" s="30" t="s">
        <v>169</v>
      </c>
      <c r="AE27" s="40" t="s">
        <v>169</v>
      </c>
      <c r="AF27" s="41"/>
      <c r="AG27" s="28">
        <f>AH27+AJ27</f>
        <v>174.42004971002484</v>
      </c>
      <c r="AH27" s="19">
        <f>100/(AI27/60)</f>
        <v>99.420049710024855</v>
      </c>
      <c r="AI27" s="26">
        <v>60.35</v>
      </c>
      <c r="AJ27" s="30">
        <f>100/4*AK27</f>
        <v>75</v>
      </c>
      <c r="AK27" s="29">
        <v>3</v>
      </c>
      <c r="AL27" s="24" t="s">
        <v>73</v>
      </c>
      <c r="AM27" s="28">
        <f>(AN27+AP27)/2</f>
        <v>164.81923601637106</v>
      </c>
      <c r="AN27" s="19">
        <f>100/(AO27/60)</f>
        <v>204.63847203274216</v>
      </c>
      <c r="AO27" s="26">
        <v>29.32</v>
      </c>
      <c r="AP27" s="30">
        <f>100/4*AQ27</f>
        <v>125</v>
      </c>
      <c r="AQ27" s="29">
        <v>5</v>
      </c>
      <c r="AR27" s="41"/>
      <c r="AS27" s="28">
        <v>0</v>
      </c>
      <c r="AT27" s="11" t="s">
        <v>169</v>
      </c>
      <c r="AU27" s="26" t="s">
        <v>169</v>
      </c>
      <c r="AV27" s="30" t="s">
        <v>169</v>
      </c>
      <c r="AW27" s="40" t="s">
        <v>169</v>
      </c>
      <c r="AX27" s="41"/>
      <c r="AY27" s="28">
        <v>0</v>
      </c>
      <c r="AZ27" s="11" t="s">
        <v>169</v>
      </c>
      <c r="BA27" s="26" t="s">
        <v>169</v>
      </c>
      <c r="BB27" s="30" t="s">
        <v>169</v>
      </c>
      <c r="BC27" s="40" t="s">
        <v>169</v>
      </c>
      <c r="BD27" s="41"/>
      <c r="BE27" s="28">
        <v>0</v>
      </c>
      <c r="BF27" s="11" t="s">
        <v>169</v>
      </c>
      <c r="BG27" s="26" t="s">
        <v>169</v>
      </c>
      <c r="BH27" s="30" t="s">
        <v>169</v>
      </c>
      <c r="BI27" s="40" t="s">
        <v>169</v>
      </c>
      <c r="BJ27" s="24" t="s">
        <v>73</v>
      </c>
      <c r="BK27" s="28">
        <f>BL27+BN27</f>
        <v>90.497737556561091</v>
      </c>
      <c r="BL27" s="19">
        <f>100/(BM27/60)</f>
        <v>90.497737556561091</v>
      </c>
      <c r="BM27" s="26">
        <v>66.3</v>
      </c>
      <c r="BN27" s="30">
        <f>100/4*BO27</f>
        <v>0</v>
      </c>
      <c r="BO27" s="29">
        <v>0</v>
      </c>
      <c r="BP27" s="41"/>
      <c r="BQ27" s="28">
        <v>0</v>
      </c>
      <c r="BR27" s="11" t="s">
        <v>169</v>
      </c>
      <c r="BS27" s="26" t="s">
        <v>169</v>
      </c>
      <c r="BT27" s="30" t="s">
        <v>169</v>
      </c>
      <c r="BU27" s="40" t="s">
        <v>169</v>
      </c>
      <c r="BV27" s="41"/>
      <c r="BW27" s="28">
        <v>0</v>
      </c>
      <c r="BX27" s="11" t="s">
        <v>169</v>
      </c>
      <c r="BY27" s="26" t="s">
        <v>169</v>
      </c>
      <c r="BZ27" s="30" t="s">
        <v>169</v>
      </c>
      <c r="CA27" s="40" t="s">
        <v>169</v>
      </c>
      <c r="CB27" s="41"/>
      <c r="CC27" s="28">
        <v>0</v>
      </c>
      <c r="CD27" s="11" t="s">
        <v>169</v>
      </c>
      <c r="CE27" s="26" t="s">
        <v>169</v>
      </c>
      <c r="CF27" s="30" t="s">
        <v>169</v>
      </c>
      <c r="CG27" s="40" t="s">
        <v>169</v>
      </c>
      <c r="CH27" s="41"/>
      <c r="CI27" s="28">
        <f>(CJ27+CL27)/2</f>
        <v>119.14035492048859</v>
      </c>
      <c r="CJ27" s="19">
        <f>100/(CK27/60)</f>
        <v>138.28070984097718</v>
      </c>
      <c r="CK27" s="26">
        <v>43.39</v>
      </c>
      <c r="CL27" s="30">
        <f>100/4*CM27</f>
        <v>100</v>
      </c>
      <c r="CM27" s="29">
        <v>4</v>
      </c>
      <c r="CN27" s="23"/>
      <c r="CO27" s="23"/>
      <c r="CP27" s="23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</row>
    <row r="28" spans="1:105" x14ac:dyDescent="0.25">
      <c r="A28" s="38" t="s">
        <v>55</v>
      </c>
      <c r="B28" s="24" t="s">
        <v>84</v>
      </c>
      <c r="C28" s="53" t="s">
        <v>87</v>
      </c>
      <c r="D28" s="53" t="s">
        <v>10</v>
      </c>
      <c r="E28" s="59">
        <f>F28*(I28+O28+U28+AA28+AG28+AM28+AS28+AY28+BE28+BK28+BQ28+BW28+CC28+CI28)</f>
        <v>1433.005569646614</v>
      </c>
      <c r="F28" s="26">
        <v>1.07</v>
      </c>
      <c r="G28" s="41">
        <f>+IF(I28&gt;0,1,0)+IF(O28&gt;0,1,0)+IF(U28&gt;0,1,0)+IF(AA28&gt;0,1,0)+IF(AG28&gt;0,1,0)+IF(AM28&gt;0,1,0)+IF(AS28&gt;0,1,0)+IF(AY28&gt;0,1,0)+IF(BE28&gt;0,1,0)+IF(BK28&gt;0,1,0)+IF(BQ28&gt;0,1,0)+IF(BW28&gt;0,1,0)+IF(CC28&gt;0,1,0)+IF(CI28&gt;0,1,0)</f>
        <v>6</v>
      </c>
      <c r="H28" s="19">
        <f>E28/G28</f>
        <v>238.83426160776901</v>
      </c>
      <c r="I28" s="28">
        <f>J28+L28</f>
        <v>207.69230769230768</v>
      </c>
      <c r="J28" s="19">
        <f>100/(K28/60)</f>
        <v>57.692307692307693</v>
      </c>
      <c r="K28" s="26">
        <v>104</v>
      </c>
      <c r="L28" s="30">
        <f>100/4*M28</f>
        <v>150</v>
      </c>
      <c r="M28" s="42">
        <v>6</v>
      </c>
      <c r="N28" s="41"/>
      <c r="O28" s="28">
        <f>P28+R28</f>
        <v>195.29876977152901</v>
      </c>
      <c r="P28" s="19">
        <f>100/(Q28/60)</f>
        <v>70.29876977152901</v>
      </c>
      <c r="Q28" s="26">
        <v>85.35</v>
      </c>
      <c r="R28" s="30">
        <f>100/4*S28</f>
        <v>125</v>
      </c>
      <c r="S28" s="42">
        <v>5</v>
      </c>
      <c r="T28" s="41"/>
      <c r="U28" s="28">
        <f>V28+X28</f>
        <v>205.30463637201586</v>
      </c>
      <c r="V28" s="19">
        <f>100/(W28/60)</f>
        <v>55.304636372015857</v>
      </c>
      <c r="W28" s="26">
        <v>108.49</v>
      </c>
      <c r="X28" s="30">
        <f>100/4*Y28</f>
        <v>150</v>
      </c>
      <c r="Y28" s="29">
        <v>6</v>
      </c>
      <c r="Z28" s="41"/>
      <c r="AA28" s="28">
        <v>0</v>
      </c>
      <c r="AB28" s="19" t="s">
        <v>169</v>
      </c>
      <c r="AC28" s="26" t="s">
        <v>169</v>
      </c>
      <c r="AD28" s="30" t="s">
        <v>169</v>
      </c>
      <c r="AE28" s="40" t="s">
        <v>169</v>
      </c>
      <c r="AF28" s="41"/>
      <c r="AG28" s="28">
        <f>AH28+AJ28</f>
        <v>235.10638297872339</v>
      </c>
      <c r="AH28" s="19">
        <f>100/(AI28/60)</f>
        <v>85.106382978723403</v>
      </c>
      <c r="AI28" s="26">
        <v>70.5</v>
      </c>
      <c r="AJ28" s="30">
        <f>100/4*AK28</f>
        <v>150</v>
      </c>
      <c r="AK28" s="29">
        <v>6</v>
      </c>
      <c r="AL28" s="24" t="s">
        <v>84</v>
      </c>
      <c r="AM28" s="28">
        <v>0</v>
      </c>
      <c r="AN28" s="11" t="s">
        <v>169</v>
      </c>
      <c r="AO28" s="26" t="s">
        <v>169</v>
      </c>
      <c r="AP28" s="30" t="s">
        <v>169</v>
      </c>
      <c r="AQ28" s="40" t="s">
        <v>169</v>
      </c>
      <c r="AR28" s="41"/>
      <c r="AS28" s="28">
        <v>0</v>
      </c>
      <c r="AT28" s="11" t="s">
        <v>169</v>
      </c>
      <c r="AU28" s="26" t="s">
        <v>169</v>
      </c>
      <c r="AV28" s="30" t="s">
        <v>169</v>
      </c>
      <c r="AW28" s="40" t="s">
        <v>169</v>
      </c>
      <c r="AX28" s="41"/>
      <c r="AY28" s="28">
        <v>0</v>
      </c>
      <c r="AZ28" s="11" t="s">
        <v>169</v>
      </c>
      <c r="BA28" s="26" t="s">
        <v>169</v>
      </c>
      <c r="BB28" s="30" t="s">
        <v>169</v>
      </c>
      <c r="BC28" s="40" t="s">
        <v>169</v>
      </c>
      <c r="BD28" s="41"/>
      <c r="BE28" s="28">
        <f>BF28+BH28</f>
        <v>230.91706001348618</v>
      </c>
      <c r="BF28" s="19">
        <f>100/(BG28/60)</f>
        <v>80.917060013486179</v>
      </c>
      <c r="BG28" s="26">
        <v>74.150000000000006</v>
      </c>
      <c r="BH28" s="30">
        <f>100/4*BI28</f>
        <v>150</v>
      </c>
      <c r="BI28" s="29">
        <v>6</v>
      </c>
      <c r="BJ28" s="24" t="s">
        <v>84</v>
      </c>
      <c r="BK28" s="28">
        <v>0</v>
      </c>
      <c r="BL28" s="11" t="s">
        <v>169</v>
      </c>
      <c r="BM28" s="26" t="s">
        <v>169</v>
      </c>
      <c r="BN28" s="30" t="s">
        <v>169</v>
      </c>
      <c r="BO28" s="40" t="s">
        <v>169</v>
      </c>
      <c r="BP28" s="41"/>
      <c r="BQ28" s="28">
        <v>0</v>
      </c>
      <c r="BR28" s="11" t="s">
        <v>169</v>
      </c>
      <c r="BS28" s="26" t="s">
        <v>169</v>
      </c>
      <c r="BT28" s="30" t="s">
        <v>169</v>
      </c>
      <c r="BU28" s="40" t="s">
        <v>169</v>
      </c>
      <c r="BV28" s="41"/>
      <c r="BW28" s="28">
        <v>0</v>
      </c>
      <c r="BX28" s="11" t="s">
        <v>169</v>
      </c>
      <c r="BY28" s="26" t="s">
        <v>169</v>
      </c>
      <c r="BZ28" s="30" t="s">
        <v>169</v>
      </c>
      <c r="CA28" s="40" t="s">
        <v>169</v>
      </c>
      <c r="CB28" s="41"/>
      <c r="CC28" s="28">
        <v>0</v>
      </c>
      <c r="CD28" s="11" t="s">
        <v>169</v>
      </c>
      <c r="CE28" s="26" t="s">
        <v>169</v>
      </c>
      <c r="CF28" s="30" t="s">
        <v>169</v>
      </c>
      <c r="CG28" s="40" t="s">
        <v>169</v>
      </c>
      <c r="CH28" s="41"/>
      <c r="CI28" s="28">
        <f>(CJ28+CL28)/2</f>
        <v>264.93838489774515</v>
      </c>
      <c r="CJ28" s="19">
        <f>100/(CK28/60)</f>
        <v>104.8767697954903</v>
      </c>
      <c r="CK28" s="26">
        <v>57.21</v>
      </c>
      <c r="CL28" s="30">
        <f>100/4*CM28</f>
        <v>425</v>
      </c>
      <c r="CM28" s="29">
        <v>17</v>
      </c>
      <c r="CN28" s="23"/>
      <c r="CO28" s="23"/>
      <c r="CP28" s="23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</row>
    <row r="29" spans="1:105" x14ac:dyDescent="0.25">
      <c r="A29" s="38" t="s">
        <v>56</v>
      </c>
      <c r="B29" s="24" t="s">
        <v>157</v>
      </c>
      <c r="C29" s="53" t="s">
        <v>158</v>
      </c>
      <c r="D29" s="53" t="s">
        <v>17</v>
      </c>
      <c r="E29" s="59">
        <f>F29*(I29+O29+U29+AA29+AG29+AM29+AS29+AY29+BE29+BK29+BQ29+BW29+CC29+CI29)</f>
        <v>1349.9286430416059</v>
      </c>
      <c r="F29" s="26">
        <v>1.4</v>
      </c>
      <c r="G29" s="41">
        <f>+IF(I29&gt;0,1,0)+IF(O29&gt;0,1,0)+IF(U29&gt;0,1,0)+IF(AA29&gt;0,1,0)+IF(AG29&gt;0,1,0)+IF(AM29&gt;0,1,0)+IF(AS29&gt;0,1,0)+IF(AY29&gt;0,1,0)+IF(BE29&gt;0,1,0)+IF(BK29&gt;0,1,0)+IF(BQ29&gt;0,1,0)+IF(BW29&gt;0,1,0)+IF(CC29&gt;0,1,0)+IF(CI29&gt;0,1,0)</f>
        <v>6</v>
      </c>
      <c r="H29" s="19">
        <f>E29/G29</f>
        <v>224.98810717360098</v>
      </c>
      <c r="I29" s="28">
        <f>J29+L29</f>
        <v>206.38297872340428</v>
      </c>
      <c r="J29" s="19">
        <f>100/(K29/60)</f>
        <v>106.38297872340426</v>
      </c>
      <c r="K29" s="26">
        <v>56.4</v>
      </c>
      <c r="L29" s="30">
        <f>100/4*M29</f>
        <v>100</v>
      </c>
      <c r="M29" s="42">
        <v>4</v>
      </c>
      <c r="N29" s="19"/>
      <c r="O29" s="28">
        <v>0</v>
      </c>
      <c r="P29" s="19" t="s">
        <v>169</v>
      </c>
      <c r="Q29" s="26" t="s">
        <v>169</v>
      </c>
      <c r="R29" s="30" t="s">
        <v>169</v>
      </c>
      <c r="S29" s="40" t="s">
        <v>169</v>
      </c>
      <c r="T29" s="19"/>
      <c r="U29" s="28">
        <f>V29+X29</f>
        <v>302.9083530605343</v>
      </c>
      <c r="V29" s="19">
        <f>100/(W29/60)</f>
        <v>202.90835306053432</v>
      </c>
      <c r="W29" s="26">
        <v>29.57</v>
      </c>
      <c r="X29" s="30">
        <f>100/4*Y29</f>
        <v>100</v>
      </c>
      <c r="Y29" s="29">
        <v>4</v>
      </c>
      <c r="Z29" s="19"/>
      <c r="AA29" s="28">
        <v>0</v>
      </c>
      <c r="AB29" s="19" t="s">
        <v>169</v>
      </c>
      <c r="AC29" s="26" t="s">
        <v>169</v>
      </c>
      <c r="AD29" s="30" t="s">
        <v>169</v>
      </c>
      <c r="AE29" s="40" t="s">
        <v>169</v>
      </c>
      <c r="AF29" s="19"/>
      <c r="AG29" s="28">
        <v>0</v>
      </c>
      <c r="AH29" s="19" t="s">
        <v>169</v>
      </c>
      <c r="AI29" s="26" t="s">
        <v>169</v>
      </c>
      <c r="AJ29" s="30" t="s">
        <v>169</v>
      </c>
      <c r="AK29" s="40" t="s">
        <v>169</v>
      </c>
      <c r="AL29" s="24" t="s">
        <v>157</v>
      </c>
      <c r="AM29" s="28">
        <v>0</v>
      </c>
      <c r="AN29" s="11" t="s">
        <v>169</v>
      </c>
      <c r="AO29" s="26" t="s">
        <v>169</v>
      </c>
      <c r="AP29" s="30" t="s">
        <v>169</v>
      </c>
      <c r="AQ29" s="40" t="s">
        <v>169</v>
      </c>
      <c r="AR29" s="23"/>
      <c r="AS29" s="28">
        <v>0</v>
      </c>
      <c r="AT29" s="11" t="s">
        <v>169</v>
      </c>
      <c r="AU29" s="26" t="s">
        <v>169</v>
      </c>
      <c r="AV29" s="30" t="s">
        <v>169</v>
      </c>
      <c r="AW29" s="40" t="s">
        <v>169</v>
      </c>
      <c r="AX29" s="23"/>
      <c r="AY29" s="28">
        <v>0</v>
      </c>
      <c r="AZ29" s="11" t="s">
        <v>169</v>
      </c>
      <c r="BA29" s="26" t="s">
        <v>169</v>
      </c>
      <c r="BB29" s="30" t="s">
        <v>169</v>
      </c>
      <c r="BC29" s="40" t="s">
        <v>169</v>
      </c>
      <c r="BD29" s="23"/>
      <c r="BE29" s="28">
        <v>0</v>
      </c>
      <c r="BF29" s="11" t="s">
        <v>169</v>
      </c>
      <c r="BG29" s="26" t="s">
        <v>169</v>
      </c>
      <c r="BH29" s="30" t="s">
        <v>169</v>
      </c>
      <c r="BI29" s="40" t="s">
        <v>169</v>
      </c>
      <c r="BJ29" s="24" t="s">
        <v>157</v>
      </c>
      <c r="BK29" s="28">
        <f>BL29+BN29</f>
        <v>100</v>
      </c>
      <c r="BL29" s="19">
        <f>100/(BM29/60)</f>
        <v>100</v>
      </c>
      <c r="BM29" s="26">
        <v>60</v>
      </c>
      <c r="BN29" s="30">
        <f>100/4*BO29</f>
        <v>0</v>
      </c>
      <c r="BO29" s="29">
        <v>0</v>
      </c>
      <c r="BP29" s="23"/>
      <c r="BQ29" s="28">
        <v>0</v>
      </c>
      <c r="BR29" s="11" t="s">
        <v>169</v>
      </c>
      <c r="BS29" s="26" t="s">
        <v>169</v>
      </c>
      <c r="BT29" s="30" t="s">
        <v>169</v>
      </c>
      <c r="BU29" s="40" t="s">
        <v>169</v>
      </c>
      <c r="BV29" s="23"/>
      <c r="BW29" s="28">
        <f>(BX29+BZ29)/1.7</f>
        <v>110.92242901779649</v>
      </c>
      <c r="BX29" s="19">
        <f>100/(BY29/60)*2.5</f>
        <v>138.56812933025404</v>
      </c>
      <c r="BY29" s="26">
        <v>108.25</v>
      </c>
      <c r="BZ29" s="30">
        <f>100/4*CA29</f>
        <v>50</v>
      </c>
      <c r="CA29" s="29">
        <v>2</v>
      </c>
      <c r="CB29" s="23"/>
      <c r="CC29" s="28">
        <f>(CD29+CF29)*0.64</f>
        <v>109.63279857397505</v>
      </c>
      <c r="CD29" s="19">
        <f>100/(CE29/60)</f>
        <v>71.301247771836003</v>
      </c>
      <c r="CE29" s="26">
        <v>84.15</v>
      </c>
      <c r="CF29" s="30">
        <f>100/4*CG29</f>
        <v>100</v>
      </c>
      <c r="CG29" s="29">
        <v>4</v>
      </c>
      <c r="CH29" s="23"/>
      <c r="CI29" s="28">
        <f>(CJ29+CL29)/2</f>
        <v>134.38818565400845</v>
      </c>
      <c r="CJ29" s="19">
        <f>100/(CK29/60)</f>
        <v>168.77637130801691</v>
      </c>
      <c r="CK29" s="26">
        <v>35.549999999999997</v>
      </c>
      <c r="CL29" s="30">
        <f>100/4*CM29</f>
        <v>100</v>
      </c>
      <c r="CM29" s="29">
        <v>4</v>
      </c>
      <c r="CN29" s="23"/>
      <c r="CO29" s="23"/>
      <c r="CP29" s="23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</row>
    <row r="30" spans="1:105" x14ac:dyDescent="0.25">
      <c r="A30" s="38" t="s">
        <v>57</v>
      </c>
      <c r="B30" s="24" t="s">
        <v>191</v>
      </c>
      <c r="C30" s="53" t="s">
        <v>192</v>
      </c>
      <c r="D30" s="53" t="s">
        <v>28</v>
      </c>
      <c r="E30" s="59">
        <f>F30*(I30+O30+U30+AA30+AG30+AM30+AS30+AY30+BE30+BK30+BQ30+BW30+CC30+CI30)</f>
        <v>1318.6210829990141</v>
      </c>
      <c r="F30" s="77">
        <v>1.1200000000000001</v>
      </c>
      <c r="G30" s="41">
        <f>+IF(I30&gt;0,1,0)+IF(O30&gt;0,1,0)+IF(U30&gt;0,1,0)+IF(AA30&gt;0,1,0)+IF(AG30&gt;0,1,0)+IF(AM30&gt;0,1,0)+IF(AS30&gt;0,1,0)+IF(AY30&gt;0,1,0)+IF(BE30&gt;0,1,0)+IF(BK30&gt;0,1,0)+IF(BQ30&gt;0,1,0)+IF(BW30&gt;0,1,0)+IF(CC30&gt;0,1,0)+IF(CI30&gt;0,1,0)</f>
        <v>5</v>
      </c>
      <c r="H30" s="19">
        <f>E30/G30</f>
        <v>263.72421659980284</v>
      </c>
      <c r="I30" s="28">
        <v>235.47</v>
      </c>
      <c r="J30" s="11" t="s">
        <v>286</v>
      </c>
      <c r="K30" s="26" t="s">
        <v>286</v>
      </c>
      <c r="L30" s="30" t="s">
        <v>286</v>
      </c>
      <c r="M30" s="40" t="s">
        <v>286</v>
      </c>
      <c r="N30" s="19"/>
      <c r="O30" s="28">
        <v>235.47</v>
      </c>
      <c r="P30" s="11" t="s">
        <v>286</v>
      </c>
      <c r="Q30" s="26" t="s">
        <v>286</v>
      </c>
      <c r="R30" s="30" t="s">
        <v>286</v>
      </c>
      <c r="S30" s="40" t="s">
        <v>286</v>
      </c>
      <c r="T30" s="44"/>
      <c r="U30" s="28">
        <f>V30+X30</f>
        <v>241.85548071034907</v>
      </c>
      <c r="V30" s="19">
        <f>100/(W30/60)</f>
        <v>91.85548071034907</v>
      </c>
      <c r="W30" s="26">
        <v>65.319999999999993</v>
      </c>
      <c r="X30" s="30">
        <f>100/4*Y30</f>
        <v>150</v>
      </c>
      <c r="Y30" s="29">
        <v>6</v>
      </c>
      <c r="Z30" s="19"/>
      <c r="AA30" s="28">
        <f>AB30+AD30</f>
        <v>212.26650062266501</v>
      </c>
      <c r="AB30" s="19">
        <f>100/(AC30/60)</f>
        <v>62.266500622664999</v>
      </c>
      <c r="AC30" s="26">
        <v>96.36</v>
      </c>
      <c r="AD30" s="30">
        <f>100/4*AE30</f>
        <v>150</v>
      </c>
      <c r="AE30" s="29">
        <v>6</v>
      </c>
      <c r="AF30" s="30"/>
      <c r="AG30" s="28">
        <v>0</v>
      </c>
      <c r="AH30" s="19" t="s">
        <v>169</v>
      </c>
      <c r="AI30" s="26" t="s">
        <v>169</v>
      </c>
      <c r="AJ30" s="30" t="s">
        <v>169</v>
      </c>
      <c r="AK30" s="40" t="s">
        <v>169</v>
      </c>
      <c r="AL30" s="14" t="s">
        <v>191</v>
      </c>
      <c r="AM30" s="28">
        <v>0</v>
      </c>
      <c r="AN30" s="11" t="s">
        <v>169</v>
      </c>
      <c r="AO30" s="26" t="s">
        <v>169</v>
      </c>
      <c r="AP30" s="30" t="s">
        <v>169</v>
      </c>
      <c r="AQ30" s="40" t="s">
        <v>169</v>
      </c>
      <c r="AR30" s="23"/>
      <c r="AS30" s="28">
        <f>(AT30+AV30)*0.8</f>
        <v>252.27827134467702</v>
      </c>
      <c r="AT30" s="19">
        <f>100/(AU30/60)</f>
        <v>90.347839180846265</v>
      </c>
      <c r="AU30" s="26">
        <v>66.41</v>
      </c>
      <c r="AV30" s="30">
        <f>100/4*AW30</f>
        <v>225</v>
      </c>
      <c r="AW30" s="29">
        <v>9</v>
      </c>
      <c r="AX30" s="23"/>
      <c r="AY30" s="28">
        <v>0</v>
      </c>
      <c r="AZ30" s="11" t="s">
        <v>169</v>
      </c>
      <c r="BA30" s="26" t="s">
        <v>169</v>
      </c>
      <c r="BB30" s="30" t="s">
        <v>169</v>
      </c>
      <c r="BC30" s="40" t="s">
        <v>169</v>
      </c>
      <c r="BD30" s="23"/>
      <c r="BE30" s="28">
        <v>0</v>
      </c>
      <c r="BF30" s="11" t="s">
        <v>169</v>
      </c>
      <c r="BG30" s="26" t="s">
        <v>169</v>
      </c>
      <c r="BH30" s="30" t="s">
        <v>169</v>
      </c>
      <c r="BI30" s="40" t="s">
        <v>169</v>
      </c>
      <c r="BJ30" s="14" t="s">
        <v>191</v>
      </c>
      <c r="BK30" s="28">
        <v>0</v>
      </c>
      <c r="BL30" s="11" t="s">
        <v>169</v>
      </c>
      <c r="BM30" s="26" t="s">
        <v>169</v>
      </c>
      <c r="BN30" s="30" t="s">
        <v>169</v>
      </c>
      <c r="BO30" s="40" t="s">
        <v>169</v>
      </c>
      <c r="BP30" s="23"/>
      <c r="BQ30" s="28">
        <v>0</v>
      </c>
      <c r="BR30" s="11" t="s">
        <v>169</v>
      </c>
      <c r="BS30" s="26" t="s">
        <v>169</v>
      </c>
      <c r="BT30" s="30" t="s">
        <v>169</v>
      </c>
      <c r="BU30" s="40" t="s">
        <v>169</v>
      </c>
      <c r="BV30" s="23"/>
      <c r="BW30" s="28">
        <v>0</v>
      </c>
      <c r="BX30" s="11" t="s">
        <v>169</v>
      </c>
      <c r="BY30" s="26" t="s">
        <v>169</v>
      </c>
      <c r="BZ30" s="30" t="s">
        <v>169</v>
      </c>
      <c r="CA30" s="40" t="s">
        <v>169</v>
      </c>
      <c r="CB30" s="23"/>
      <c r="CC30" s="28">
        <v>0</v>
      </c>
      <c r="CD30" s="11" t="s">
        <v>169</v>
      </c>
      <c r="CE30" s="26" t="s">
        <v>169</v>
      </c>
      <c r="CF30" s="30" t="s">
        <v>169</v>
      </c>
      <c r="CG30" s="40" t="s">
        <v>169</v>
      </c>
      <c r="CH30" s="23"/>
      <c r="CI30" s="28">
        <v>0</v>
      </c>
      <c r="CJ30" s="11" t="s">
        <v>169</v>
      </c>
      <c r="CK30" s="26" t="s">
        <v>169</v>
      </c>
      <c r="CL30" s="30" t="s">
        <v>169</v>
      </c>
      <c r="CM30" s="40" t="s">
        <v>169</v>
      </c>
      <c r="CN30" s="23"/>
      <c r="CO30" s="23"/>
      <c r="CP30" s="23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</row>
    <row r="31" spans="1:105" x14ac:dyDescent="0.25">
      <c r="A31" s="38" t="s">
        <v>58</v>
      </c>
      <c r="B31" s="24" t="s">
        <v>11</v>
      </c>
      <c r="C31" s="53" t="s">
        <v>12</v>
      </c>
      <c r="D31" s="53" t="s">
        <v>10</v>
      </c>
      <c r="E31" s="59">
        <f>F31*(I31+O31+U31+AA31+AG31+AM31+AS31+AY31+BE31+BK31+BQ31+BW31+CC31+CI31)</f>
        <v>1311.6271924304633</v>
      </c>
      <c r="F31" s="26" t="s">
        <v>68</v>
      </c>
      <c r="G31" s="41">
        <f>+IF(I31&gt;0,1,0)+IF(O31&gt;0,1,0)+IF(U31&gt;0,1,0)+IF(AA31&gt;0,1,0)+IF(AG31&gt;0,1,0)+IF(AM31&gt;0,1,0)+IF(AS31&gt;0,1,0)+IF(AY31&gt;0,1,0)+IF(BE31&gt;0,1,0)+IF(BK31&gt;0,1,0)+IF(BQ31&gt;0,1,0)+IF(BW31&gt;0,1,0)+IF(CC31&gt;0,1,0)+IF(CI31&gt;0,1,0)</f>
        <v>5</v>
      </c>
      <c r="H31" s="19">
        <f>E31/G31</f>
        <v>262.32543848609265</v>
      </c>
      <c r="I31" s="28">
        <f>J31+L31</f>
        <v>222.81553398058253</v>
      </c>
      <c r="J31" s="19">
        <f>100/(K31/60)</f>
        <v>72.815533980582515</v>
      </c>
      <c r="K31" s="26">
        <v>82.4</v>
      </c>
      <c r="L31" s="30">
        <f>100/4*M31</f>
        <v>150</v>
      </c>
      <c r="M31" s="42">
        <v>6</v>
      </c>
      <c r="N31" s="41"/>
      <c r="O31" s="28">
        <v>0</v>
      </c>
      <c r="P31" s="19" t="s">
        <v>169</v>
      </c>
      <c r="Q31" s="26" t="s">
        <v>169</v>
      </c>
      <c r="R31" s="30" t="s">
        <v>169</v>
      </c>
      <c r="S31" s="40" t="s">
        <v>169</v>
      </c>
      <c r="T31" s="41"/>
      <c r="U31" s="28">
        <f>V31+X31</f>
        <v>238.7836638058597</v>
      </c>
      <c r="V31" s="19">
        <f>100/(W31/60)</f>
        <v>88.783663805859717</v>
      </c>
      <c r="W31" s="26">
        <v>67.58</v>
      </c>
      <c r="X31" s="30">
        <f>100/4*Y31</f>
        <v>150</v>
      </c>
      <c r="Y31" s="29">
        <v>6</v>
      </c>
      <c r="Z31" s="41"/>
      <c r="AA31" s="28">
        <v>0</v>
      </c>
      <c r="AB31" s="19" t="s">
        <v>169</v>
      </c>
      <c r="AC31" s="26" t="s">
        <v>169</v>
      </c>
      <c r="AD31" s="30" t="s">
        <v>169</v>
      </c>
      <c r="AE31" s="40" t="s">
        <v>169</v>
      </c>
      <c r="AF31" s="41"/>
      <c r="AG31" s="28">
        <f>AH31+AJ31</f>
        <v>264.61318051575932</v>
      </c>
      <c r="AH31" s="19">
        <f>100/(AI31/60)</f>
        <v>114.61318051575931</v>
      </c>
      <c r="AI31" s="26">
        <v>52.35</v>
      </c>
      <c r="AJ31" s="30">
        <f>100/4*AK31</f>
        <v>150</v>
      </c>
      <c r="AK31" s="29">
        <v>6</v>
      </c>
      <c r="AL31" s="24" t="s">
        <v>11</v>
      </c>
      <c r="AM31" s="28">
        <v>0</v>
      </c>
      <c r="AN31" s="11" t="s">
        <v>169</v>
      </c>
      <c r="AO31" s="26" t="s">
        <v>169</v>
      </c>
      <c r="AP31" s="30" t="s">
        <v>169</v>
      </c>
      <c r="AQ31" s="40" t="s">
        <v>169</v>
      </c>
      <c r="AR31" s="41"/>
      <c r="AS31" s="28">
        <v>0</v>
      </c>
      <c r="AT31" s="11" t="s">
        <v>169</v>
      </c>
      <c r="AU31" s="26" t="s">
        <v>169</v>
      </c>
      <c r="AV31" s="30" t="s">
        <v>169</v>
      </c>
      <c r="AW31" s="40" t="s">
        <v>169</v>
      </c>
      <c r="AX31" s="41"/>
      <c r="AY31" s="28">
        <v>0</v>
      </c>
      <c r="AZ31" s="11" t="s">
        <v>169</v>
      </c>
      <c r="BA31" s="26" t="s">
        <v>169</v>
      </c>
      <c r="BB31" s="30" t="s">
        <v>169</v>
      </c>
      <c r="BC31" s="40" t="s">
        <v>169</v>
      </c>
      <c r="BD31" s="41"/>
      <c r="BE31" s="28">
        <v>0</v>
      </c>
      <c r="BF31" s="11" t="s">
        <v>169</v>
      </c>
      <c r="BG31" s="26" t="s">
        <v>169</v>
      </c>
      <c r="BH31" s="30" t="s">
        <v>169</v>
      </c>
      <c r="BI31" s="40" t="s">
        <v>169</v>
      </c>
      <c r="BJ31" s="24" t="s">
        <v>11</v>
      </c>
      <c r="BK31" s="28">
        <v>0</v>
      </c>
      <c r="BL31" s="11" t="s">
        <v>169</v>
      </c>
      <c r="BM31" s="26" t="s">
        <v>169</v>
      </c>
      <c r="BN31" s="30" t="s">
        <v>169</v>
      </c>
      <c r="BO31" s="40" t="s">
        <v>169</v>
      </c>
      <c r="BP31" s="41"/>
      <c r="BQ31" s="28">
        <f>BR31+BT31</f>
        <v>267.05033164260635</v>
      </c>
      <c r="BR31" s="19">
        <f>100/(BS31/60)</f>
        <v>117.05033164260632</v>
      </c>
      <c r="BS31" s="26">
        <v>51.26</v>
      </c>
      <c r="BT31" s="30">
        <f>100/4*BU31</f>
        <v>150</v>
      </c>
      <c r="BU31" s="29">
        <v>6</v>
      </c>
      <c r="BV31" s="41"/>
      <c r="BW31" s="28">
        <f>(BX31+BZ31)/1.7</f>
        <v>232.55709606497061</v>
      </c>
      <c r="BX31" s="19">
        <f>100/(BY31/60)*2.5</f>
        <v>95.347063310450039</v>
      </c>
      <c r="BY31" s="26">
        <v>157.32</v>
      </c>
      <c r="BZ31" s="30">
        <f>100/4*CA31</f>
        <v>300</v>
      </c>
      <c r="CA31" s="29">
        <v>12</v>
      </c>
      <c r="CB31" s="41"/>
      <c r="CC31" s="28">
        <v>0</v>
      </c>
      <c r="CD31" s="11" t="s">
        <v>169</v>
      </c>
      <c r="CE31" s="26" t="s">
        <v>169</v>
      </c>
      <c r="CF31" s="30" t="s">
        <v>169</v>
      </c>
      <c r="CG31" s="40" t="s">
        <v>169</v>
      </c>
      <c r="CH31" s="41"/>
      <c r="CI31" s="28">
        <v>0</v>
      </c>
      <c r="CJ31" s="11" t="s">
        <v>169</v>
      </c>
      <c r="CK31" s="26" t="s">
        <v>169</v>
      </c>
      <c r="CL31" s="30" t="s">
        <v>169</v>
      </c>
      <c r="CM31" s="40" t="s">
        <v>169</v>
      </c>
      <c r="CN31" s="23"/>
      <c r="CO31" s="23"/>
      <c r="CP31" s="23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</row>
    <row r="32" spans="1:105" x14ac:dyDescent="0.25">
      <c r="A32" s="38" t="s">
        <v>59</v>
      </c>
      <c r="B32" s="24" t="s">
        <v>115</v>
      </c>
      <c r="C32" s="53" t="s">
        <v>116</v>
      </c>
      <c r="D32" s="53" t="s">
        <v>28</v>
      </c>
      <c r="E32" s="59">
        <f>F32*(I32+O32+U32+AA32+AG32+AM32+AS32+AY32+BE32+BK32+BQ32+BW32+CC32+CI32)</f>
        <v>1269.530812803737</v>
      </c>
      <c r="F32" s="77">
        <v>1.1200000000000001</v>
      </c>
      <c r="G32" s="41">
        <f>+IF(I32&gt;0,1,0)+IF(O32&gt;0,1,0)+IF(U32&gt;0,1,0)+IF(AA32&gt;0,1,0)+IF(AG32&gt;0,1,0)+IF(AM32&gt;0,1,0)+IF(AS32&gt;0,1,0)+IF(AY32&gt;0,1,0)+IF(BE32&gt;0,1,0)+IF(BK32&gt;0,1,0)+IF(BQ32&gt;0,1,0)+IF(BW32&gt;0,1,0)+IF(CC32&gt;0,1,0)+IF(CI32&gt;0,1,0)</f>
        <v>5</v>
      </c>
      <c r="H32" s="19">
        <f>E32/G32</f>
        <v>253.90616256074742</v>
      </c>
      <c r="I32" s="28">
        <f>J32+L32</f>
        <v>222.28915662650604</v>
      </c>
      <c r="J32" s="19">
        <f>100/(K32/60)</f>
        <v>72.289156626506028</v>
      </c>
      <c r="K32" s="26">
        <v>83</v>
      </c>
      <c r="L32" s="30">
        <f>100/4*M32</f>
        <v>150</v>
      </c>
      <c r="M32" s="29">
        <v>6</v>
      </c>
      <c r="N32" s="41"/>
      <c r="O32" s="28">
        <f>P32+R32</f>
        <v>222.1327242125511</v>
      </c>
      <c r="P32" s="19">
        <f>100/(Q32/60)</f>
        <v>72.132724212551096</v>
      </c>
      <c r="Q32" s="26">
        <v>83.18</v>
      </c>
      <c r="R32" s="30">
        <f>100/4*S32</f>
        <v>150</v>
      </c>
      <c r="S32" s="42">
        <v>6</v>
      </c>
      <c r="T32" s="41"/>
      <c r="U32" s="28">
        <v>0</v>
      </c>
      <c r="V32" s="19" t="s">
        <v>169</v>
      </c>
      <c r="W32" s="26" t="s">
        <v>169</v>
      </c>
      <c r="X32" s="30" t="s">
        <v>169</v>
      </c>
      <c r="Y32" s="40" t="s">
        <v>169</v>
      </c>
      <c r="Z32" s="41"/>
      <c r="AA32" s="28">
        <v>0</v>
      </c>
      <c r="AB32" s="19" t="s">
        <v>169</v>
      </c>
      <c r="AC32" s="26" t="s">
        <v>169</v>
      </c>
      <c r="AD32" s="30" t="s">
        <v>169</v>
      </c>
      <c r="AE32" s="40" t="s">
        <v>169</v>
      </c>
      <c r="AF32" s="41"/>
      <c r="AG32" s="28">
        <v>0</v>
      </c>
      <c r="AH32" s="19" t="s">
        <v>169</v>
      </c>
      <c r="AI32" s="26" t="s">
        <v>169</v>
      </c>
      <c r="AJ32" s="30" t="s">
        <v>169</v>
      </c>
      <c r="AK32" s="40" t="s">
        <v>169</v>
      </c>
      <c r="AL32" s="24" t="s">
        <v>115</v>
      </c>
      <c r="AM32" s="28">
        <v>0</v>
      </c>
      <c r="AN32" s="11" t="s">
        <v>169</v>
      </c>
      <c r="AO32" s="26" t="s">
        <v>169</v>
      </c>
      <c r="AP32" s="30" t="s">
        <v>169</v>
      </c>
      <c r="AQ32" s="40" t="s">
        <v>169</v>
      </c>
      <c r="AR32" s="41"/>
      <c r="AS32" s="28">
        <v>0</v>
      </c>
      <c r="AT32" s="11" t="s">
        <v>169</v>
      </c>
      <c r="AU32" s="26" t="s">
        <v>169</v>
      </c>
      <c r="AV32" s="30" t="s">
        <v>169</v>
      </c>
      <c r="AW32" s="40" t="s">
        <v>169</v>
      </c>
      <c r="AX32" s="41"/>
      <c r="AY32" s="28">
        <v>0</v>
      </c>
      <c r="AZ32" s="11" t="s">
        <v>169</v>
      </c>
      <c r="BA32" s="26" t="s">
        <v>169</v>
      </c>
      <c r="BB32" s="30" t="s">
        <v>169</v>
      </c>
      <c r="BC32" s="40" t="s">
        <v>169</v>
      </c>
      <c r="BD32" s="41"/>
      <c r="BE32" s="28">
        <f>BF32+BH32</f>
        <v>234.03361344537814</v>
      </c>
      <c r="BF32" s="19">
        <f>100/(BG32/60)</f>
        <v>84.033613445378137</v>
      </c>
      <c r="BG32" s="26">
        <v>71.400000000000006</v>
      </c>
      <c r="BH32" s="30">
        <f>100/4*BI32</f>
        <v>150</v>
      </c>
      <c r="BI32" s="29">
        <v>6</v>
      </c>
      <c r="BJ32" s="24" t="s">
        <v>115</v>
      </c>
      <c r="BK32" s="28">
        <f>BL32+BN32</f>
        <v>221.12375533428167</v>
      </c>
      <c r="BL32" s="19">
        <f>100/(BM32/60)</f>
        <v>71.123755334281654</v>
      </c>
      <c r="BM32" s="26">
        <v>84.36</v>
      </c>
      <c r="BN32" s="30">
        <f>100/4*BO32</f>
        <v>150</v>
      </c>
      <c r="BO32" s="29">
        <v>6</v>
      </c>
      <c r="BP32" s="41"/>
      <c r="BQ32" s="28">
        <v>0</v>
      </c>
      <c r="BR32" s="11" t="s">
        <v>169</v>
      </c>
      <c r="BS32" s="26" t="s">
        <v>169</v>
      </c>
      <c r="BT32" s="30" t="s">
        <v>169</v>
      </c>
      <c r="BU32" s="40" t="s">
        <v>169</v>
      </c>
      <c r="BV32" s="41"/>
      <c r="BW32" s="28">
        <f>(BX32+BZ32)/1.7</f>
        <v>233.9304046703339</v>
      </c>
      <c r="BX32" s="19">
        <f>100/(BY32/60)*2.5</f>
        <v>97.681687939567595</v>
      </c>
      <c r="BY32" s="26">
        <v>153.56</v>
      </c>
      <c r="BZ32" s="30">
        <f>100/4*CA32</f>
        <v>300</v>
      </c>
      <c r="CA32" s="29">
        <v>12</v>
      </c>
      <c r="CB32" s="41"/>
      <c r="CC32" s="28">
        <v>0</v>
      </c>
      <c r="CD32" s="11" t="s">
        <v>169</v>
      </c>
      <c r="CE32" s="26" t="s">
        <v>169</v>
      </c>
      <c r="CF32" s="30" t="s">
        <v>169</v>
      </c>
      <c r="CG32" s="40" t="s">
        <v>169</v>
      </c>
      <c r="CH32" s="41"/>
      <c r="CI32" s="28">
        <v>0</v>
      </c>
      <c r="CJ32" s="11" t="s">
        <v>169</v>
      </c>
      <c r="CK32" s="26" t="s">
        <v>169</v>
      </c>
      <c r="CL32" s="30" t="s">
        <v>169</v>
      </c>
      <c r="CM32" s="40" t="s">
        <v>169</v>
      </c>
      <c r="CN32" s="23"/>
      <c r="CO32" s="23"/>
      <c r="CP32" s="23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</row>
    <row r="33" spans="1:105" x14ac:dyDescent="0.25">
      <c r="A33" s="38" t="s">
        <v>60</v>
      </c>
      <c r="B33" s="24" t="s">
        <v>76</v>
      </c>
      <c r="C33" s="53" t="s">
        <v>77</v>
      </c>
      <c r="D33" s="53" t="s">
        <v>17</v>
      </c>
      <c r="E33" s="59">
        <f>F33*(I33+O33+U33+AA33+AG33+AM33+AS33+AY33+BE33+BK33+BQ33+BW33+CC33+CI33)</f>
        <v>1239.0877503360384</v>
      </c>
      <c r="F33" s="26">
        <v>1.4</v>
      </c>
      <c r="G33" s="41">
        <f>+IF(I33&gt;0,1,0)+IF(O33&gt;0,1,0)+IF(U33&gt;0,1,0)+IF(AA33&gt;0,1,0)+IF(AG33&gt;0,1,0)+IF(AM33&gt;0,1,0)+IF(AS33&gt;0,1,0)+IF(AY33&gt;0,1,0)+IF(BE33&gt;0,1,0)+IF(BK33&gt;0,1,0)+IF(BQ33&gt;0,1,0)+IF(BW33&gt;0,1,0)+IF(CC33&gt;0,1,0)+IF(CI33&gt;0,1,0)</f>
        <v>4</v>
      </c>
      <c r="H33" s="19">
        <f>E33/G33</f>
        <v>309.77193758400961</v>
      </c>
      <c r="I33" s="28">
        <f>J33+L33</f>
        <v>264.29353778751369</v>
      </c>
      <c r="J33" s="19">
        <f>100/(K33/60)</f>
        <v>164.29353778751369</v>
      </c>
      <c r="K33" s="26">
        <v>36.520000000000003</v>
      </c>
      <c r="L33" s="30">
        <f>100/4*M33</f>
        <v>100</v>
      </c>
      <c r="M33" s="42">
        <v>4</v>
      </c>
      <c r="N33" s="41"/>
      <c r="O33" s="28">
        <v>0</v>
      </c>
      <c r="P33" s="19" t="s">
        <v>169</v>
      </c>
      <c r="Q33" s="26" t="s">
        <v>169</v>
      </c>
      <c r="R33" s="30" t="s">
        <v>169</v>
      </c>
      <c r="S33" s="40" t="s">
        <v>169</v>
      </c>
      <c r="T33" s="41"/>
      <c r="U33" s="28">
        <f>V33+X33</f>
        <v>339.90403838464613</v>
      </c>
      <c r="V33" s="19">
        <f>100/(W33/60)</f>
        <v>239.90403838464613</v>
      </c>
      <c r="W33" s="26">
        <v>25.01</v>
      </c>
      <c r="X33" s="30">
        <f>100/4*Y33</f>
        <v>100</v>
      </c>
      <c r="Y33" s="29">
        <v>4</v>
      </c>
      <c r="Z33" s="41"/>
      <c r="AA33" s="28">
        <v>0</v>
      </c>
      <c r="AB33" s="19" t="s">
        <v>169</v>
      </c>
      <c r="AC33" s="26" t="s">
        <v>169</v>
      </c>
      <c r="AD33" s="30" t="s">
        <v>169</v>
      </c>
      <c r="AE33" s="40" t="s">
        <v>169</v>
      </c>
      <c r="AF33" s="41"/>
      <c r="AG33" s="28">
        <f>AH33+AJ33</f>
        <v>171.77419354838707</v>
      </c>
      <c r="AH33" s="19">
        <f>100/(AI33/60)</f>
        <v>96.774193548387089</v>
      </c>
      <c r="AI33" s="26">
        <v>62</v>
      </c>
      <c r="AJ33" s="30">
        <f>100/4*AK33</f>
        <v>75</v>
      </c>
      <c r="AK33" s="29">
        <v>3</v>
      </c>
      <c r="AL33" s="24" t="s">
        <v>76</v>
      </c>
      <c r="AM33" s="28">
        <v>0</v>
      </c>
      <c r="AN33" s="11" t="s">
        <v>169</v>
      </c>
      <c r="AO33" s="26" t="s">
        <v>169</v>
      </c>
      <c r="AP33" s="30" t="s">
        <v>169</v>
      </c>
      <c r="AQ33" s="40" t="s">
        <v>169</v>
      </c>
      <c r="AR33" s="41"/>
      <c r="AS33" s="28">
        <v>0</v>
      </c>
      <c r="AT33" s="11" t="s">
        <v>169</v>
      </c>
      <c r="AU33" s="26" t="s">
        <v>169</v>
      </c>
      <c r="AV33" s="30" t="s">
        <v>169</v>
      </c>
      <c r="AW33" s="40" t="s">
        <v>169</v>
      </c>
      <c r="AX33" s="41"/>
      <c r="AY33" s="28">
        <v>0</v>
      </c>
      <c r="AZ33" s="11" t="s">
        <v>169</v>
      </c>
      <c r="BA33" s="26" t="s">
        <v>169</v>
      </c>
      <c r="BB33" s="30" t="s">
        <v>169</v>
      </c>
      <c r="BC33" s="40" t="s">
        <v>169</v>
      </c>
      <c r="BD33" s="41"/>
      <c r="BE33" s="28">
        <v>0</v>
      </c>
      <c r="BF33" s="11" t="s">
        <v>169</v>
      </c>
      <c r="BG33" s="26" t="s">
        <v>169</v>
      </c>
      <c r="BH33" s="30" t="s">
        <v>169</v>
      </c>
      <c r="BI33" s="40" t="s">
        <v>169</v>
      </c>
      <c r="BJ33" s="24" t="s">
        <v>76</v>
      </c>
      <c r="BK33" s="28">
        <f>BL33+BN33</f>
        <v>109.09090909090909</v>
      </c>
      <c r="BL33" s="19">
        <f>100/(BM33/60)</f>
        <v>109.09090909090909</v>
      </c>
      <c r="BM33" s="26">
        <v>55</v>
      </c>
      <c r="BN33" s="30">
        <f>100/4*BO33</f>
        <v>0</v>
      </c>
      <c r="BO33" s="29">
        <v>0</v>
      </c>
      <c r="BP33" s="41"/>
      <c r="BQ33" s="28">
        <v>0</v>
      </c>
      <c r="BR33" s="11" t="s">
        <v>169</v>
      </c>
      <c r="BS33" s="26" t="s">
        <v>169</v>
      </c>
      <c r="BT33" s="30" t="s">
        <v>169</v>
      </c>
      <c r="BU33" s="40" t="s">
        <v>169</v>
      </c>
      <c r="BV33" s="41"/>
      <c r="BW33" s="28">
        <v>0</v>
      </c>
      <c r="BX33" s="11" t="s">
        <v>169</v>
      </c>
      <c r="BY33" s="26" t="s">
        <v>169</v>
      </c>
      <c r="BZ33" s="30" t="s">
        <v>169</v>
      </c>
      <c r="CA33" s="40" t="s">
        <v>169</v>
      </c>
      <c r="CB33" s="41"/>
      <c r="CC33" s="28">
        <v>0</v>
      </c>
      <c r="CD33" s="11" t="s">
        <v>169</v>
      </c>
      <c r="CE33" s="26" t="s">
        <v>169</v>
      </c>
      <c r="CF33" s="30" t="s">
        <v>169</v>
      </c>
      <c r="CG33" s="40" t="s">
        <v>169</v>
      </c>
      <c r="CH33" s="41"/>
      <c r="CI33" s="28">
        <v>0</v>
      </c>
      <c r="CJ33" s="11" t="s">
        <v>169</v>
      </c>
      <c r="CK33" s="26" t="s">
        <v>169</v>
      </c>
      <c r="CL33" s="30" t="s">
        <v>169</v>
      </c>
      <c r="CM33" s="40" t="s">
        <v>169</v>
      </c>
      <c r="CN33" s="23"/>
      <c r="CO33" s="23"/>
      <c r="CP33" s="23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</row>
    <row r="34" spans="1:105" x14ac:dyDescent="0.25">
      <c r="A34" s="38" t="s">
        <v>61</v>
      </c>
      <c r="B34" s="60" t="s">
        <v>108</v>
      </c>
      <c r="C34" s="61" t="s">
        <v>109</v>
      </c>
      <c r="D34" s="61" t="s">
        <v>10</v>
      </c>
      <c r="E34" s="62">
        <f>F34*(I34+O34+U34+AA34+AG34+AM34+AS34+AY34+BE34+BK34+BQ34+BW34+CC34+CI34)</f>
        <v>1235.2751348915804</v>
      </c>
      <c r="F34" s="63">
        <v>1.07</v>
      </c>
      <c r="G34" s="64">
        <f>+IF(I34&gt;0,1,0)+IF(O34&gt;0,1,0)+IF(U34&gt;0,1,0)+IF(AA34&gt;0,1,0)+IF(AG34&gt;0,1,0)+IF(AM34&gt;0,1,0)+IF(AS34&gt;0,1,0)+IF(AY34&gt;0,1,0)+IF(BE34&gt;0,1,0)+IF(BK34&gt;0,1,0)+IF(BQ34&gt;0,1,0)+IF(BW34&gt;0,1,0)+IF(CC34&gt;0,1,0)+IF(CI34&gt;0,1,0)</f>
        <v>4</v>
      </c>
      <c r="H34" s="19">
        <f>E34/G34</f>
        <v>308.81878372289509</v>
      </c>
      <c r="I34" s="65">
        <f>J34+L34</f>
        <v>277.11864406779659</v>
      </c>
      <c r="J34" s="66">
        <f>100/(K34/60)</f>
        <v>127.11864406779659</v>
      </c>
      <c r="K34" s="63">
        <v>47.2</v>
      </c>
      <c r="L34" s="68">
        <f>100/4*M34</f>
        <v>150</v>
      </c>
      <c r="M34" s="71">
        <v>6</v>
      </c>
      <c r="N34" s="64"/>
      <c r="O34" s="65">
        <v>0</v>
      </c>
      <c r="P34" s="66" t="s">
        <v>169</v>
      </c>
      <c r="Q34" s="63" t="s">
        <v>169</v>
      </c>
      <c r="R34" s="68" t="s">
        <v>169</v>
      </c>
      <c r="S34" s="70" t="s">
        <v>169</v>
      </c>
      <c r="T34" s="64"/>
      <c r="U34" s="65">
        <f>V34+X34</f>
        <v>307.35641227380017</v>
      </c>
      <c r="V34" s="66">
        <f>100/(W34/60)</f>
        <v>157.35641227380015</v>
      </c>
      <c r="W34" s="63">
        <v>38.130000000000003</v>
      </c>
      <c r="X34" s="68">
        <f>100/4*Y34</f>
        <v>150</v>
      </c>
      <c r="Y34" s="71">
        <v>6</v>
      </c>
      <c r="Z34" s="64"/>
      <c r="AA34" s="65">
        <f>AB34+AD34</f>
        <v>283.30371028660295</v>
      </c>
      <c r="AB34" s="66">
        <f>100/(AC34/60)</f>
        <v>133.30371028660298</v>
      </c>
      <c r="AC34" s="63">
        <v>45.01</v>
      </c>
      <c r="AD34" s="68">
        <f>100/4*AE34</f>
        <v>150</v>
      </c>
      <c r="AE34" s="71">
        <v>6</v>
      </c>
      <c r="AF34" s="64"/>
      <c r="AG34" s="65">
        <v>0</v>
      </c>
      <c r="AH34" s="66" t="s">
        <v>169</v>
      </c>
      <c r="AI34" s="63" t="s">
        <v>169</v>
      </c>
      <c r="AJ34" s="68" t="s">
        <v>169</v>
      </c>
      <c r="AK34" s="70" t="s">
        <v>169</v>
      </c>
      <c r="AL34" s="60" t="s">
        <v>108</v>
      </c>
      <c r="AM34" s="65">
        <v>0</v>
      </c>
      <c r="AN34" s="73" t="s">
        <v>169</v>
      </c>
      <c r="AO34" s="63" t="s">
        <v>169</v>
      </c>
      <c r="AP34" s="68" t="s">
        <v>169</v>
      </c>
      <c r="AQ34" s="70" t="s">
        <v>169</v>
      </c>
      <c r="AR34" s="64"/>
      <c r="AS34" s="65">
        <v>0</v>
      </c>
      <c r="AT34" s="73" t="s">
        <v>169</v>
      </c>
      <c r="AU34" s="63" t="s">
        <v>169</v>
      </c>
      <c r="AV34" s="68" t="s">
        <v>169</v>
      </c>
      <c r="AW34" s="70" t="s">
        <v>169</v>
      </c>
      <c r="AX34" s="64"/>
      <c r="AY34" s="65">
        <v>0</v>
      </c>
      <c r="AZ34" s="73" t="s">
        <v>169</v>
      </c>
      <c r="BA34" s="63" t="s">
        <v>169</v>
      </c>
      <c r="BB34" s="68" t="s">
        <v>169</v>
      </c>
      <c r="BC34" s="70" t="s">
        <v>169</v>
      </c>
      <c r="BD34" s="64"/>
      <c r="BE34" s="65">
        <v>0</v>
      </c>
      <c r="BF34" s="73" t="s">
        <v>169</v>
      </c>
      <c r="BG34" s="63" t="s">
        <v>169</v>
      </c>
      <c r="BH34" s="68" t="s">
        <v>169</v>
      </c>
      <c r="BI34" s="70" t="s">
        <v>169</v>
      </c>
      <c r="BJ34" s="60" t="s">
        <v>108</v>
      </c>
      <c r="BK34" s="65">
        <v>0</v>
      </c>
      <c r="BL34" s="73" t="s">
        <v>169</v>
      </c>
      <c r="BM34" s="63" t="s">
        <v>169</v>
      </c>
      <c r="BN34" s="68" t="s">
        <v>169</v>
      </c>
      <c r="BO34" s="70" t="s">
        <v>169</v>
      </c>
      <c r="BP34" s="64"/>
      <c r="BQ34" s="65">
        <v>0</v>
      </c>
      <c r="BR34" s="73" t="s">
        <v>169</v>
      </c>
      <c r="BS34" s="63" t="s">
        <v>169</v>
      </c>
      <c r="BT34" s="68" t="s">
        <v>169</v>
      </c>
      <c r="BU34" s="70" t="s">
        <v>169</v>
      </c>
      <c r="BV34" s="64"/>
      <c r="BW34" s="65">
        <v>0</v>
      </c>
      <c r="BX34" s="73" t="s">
        <v>169</v>
      </c>
      <c r="BY34" s="63" t="s">
        <v>169</v>
      </c>
      <c r="BZ34" s="68" t="s">
        <v>169</v>
      </c>
      <c r="CA34" s="70" t="s">
        <v>169</v>
      </c>
      <c r="CB34" s="64"/>
      <c r="CC34" s="65">
        <v>0</v>
      </c>
      <c r="CD34" s="73" t="s">
        <v>169</v>
      </c>
      <c r="CE34" s="63" t="s">
        <v>169</v>
      </c>
      <c r="CF34" s="68" t="s">
        <v>169</v>
      </c>
      <c r="CG34" s="70" t="s">
        <v>169</v>
      </c>
      <c r="CH34" s="64"/>
      <c r="CI34" s="65">
        <f>(CJ34+CL34)/2</f>
        <v>286.68397626112761</v>
      </c>
      <c r="CJ34" s="66">
        <f>100/(CK34/60)</f>
        <v>148.36795252225519</v>
      </c>
      <c r="CK34" s="63">
        <v>40.44</v>
      </c>
      <c r="CL34" s="68">
        <f>100/4*CM34</f>
        <v>425</v>
      </c>
      <c r="CM34" s="71">
        <v>17</v>
      </c>
      <c r="CN34" s="23"/>
      <c r="CO34" s="23"/>
      <c r="CP34" s="23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</row>
    <row r="35" spans="1:105" x14ac:dyDescent="0.25">
      <c r="A35" s="38" t="s">
        <v>62</v>
      </c>
      <c r="B35" s="24" t="s">
        <v>138</v>
      </c>
      <c r="C35" s="53" t="s">
        <v>139</v>
      </c>
      <c r="D35" s="53" t="s">
        <v>137</v>
      </c>
      <c r="E35" s="59">
        <f>F35*(I35+O35+U35+AA35+AG35+AM35+AS35+AY35+BE35+BK35+BQ35+BW35+CC35+CI35)</f>
        <v>1222.2580272501475</v>
      </c>
      <c r="F35" s="26">
        <v>1.04</v>
      </c>
      <c r="G35" s="41">
        <f>+IF(I35&gt;0,1,0)+IF(O35&gt;0,1,0)+IF(U35&gt;0,1,0)+IF(AA35&gt;0,1,0)+IF(AG35&gt;0,1,0)+IF(AM35&gt;0,1,0)+IF(AS35&gt;0,1,0)+IF(AY35&gt;0,1,0)+IF(BE35&gt;0,1,0)+IF(BK35&gt;0,1,0)+IF(BQ35&gt;0,1,0)+IF(BW35&gt;0,1,0)+IF(CC35&gt;0,1,0)+IF(CI35&gt;0,1,0)</f>
        <v>5</v>
      </c>
      <c r="H35" s="19">
        <f>E35/G35</f>
        <v>244.45160545002949</v>
      </c>
      <c r="I35" s="28">
        <f>J35+L35</f>
        <v>208.90434904209201</v>
      </c>
      <c r="J35" s="19">
        <f>100/(K35/60)</f>
        <v>83.904349042092008</v>
      </c>
      <c r="K35" s="26">
        <v>71.510000000000005</v>
      </c>
      <c r="L35" s="30">
        <f>100/4*M35</f>
        <v>125</v>
      </c>
      <c r="M35" s="43">
        <v>5</v>
      </c>
      <c r="N35" s="19"/>
      <c r="O35" s="28">
        <f>P35+R35</f>
        <v>201.72634271099741</v>
      </c>
      <c r="P35" s="19">
        <f>100/(Q35/60)</f>
        <v>76.726342710997429</v>
      </c>
      <c r="Q35" s="26">
        <v>78.2</v>
      </c>
      <c r="R35" s="30">
        <f>100/4*S35</f>
        <v>125</v>
      </c>
      <c r="S35" s="42">
        <v>5</v>
      </c>
      <c r="T35" s="19"/>
      <c r="U35" s="28">
        <f>V35+X35</f>
        <v>249.04382881951625</v>
      </c>
      <c r="V35" s="19">
        <f>100/(W35/60)</f>
        <v>124.04382881951624</v>
      </c>
      <c r="W35" s="26">
        <v>48.37</v>
      </c>
      <c r="X35" s="30">
        <f>100/4*Y35</f>
        <v>125</v>
      </c>
      <c r="Y35" s="29">
        <v>5</v>
      </c>
      <c r="Z35" s="19"/>
      <c r="AA35" s="28">
        <f>AB35+AD35</f>
        <v>240.00862564692352</v>
      </c>
      <c r="AB35" s="19">
        <f>100/(AC35/60)</f>
        <v>115.00862564692352</v>
      </c>
      <c r="AC35" s="26">
        <v>52.17</v>
      </c>
      <c r="AD35" s="30">
        <f>100/4*AE35</f>
        <v>125</v>
      </c>
      <c r="AE35" s="29">
        <v>5</v>
      </c>
      <c r="AF35" s="19"/>
      <c r="AG35" s="28">
        <v>0</v>
      </c>
      <c r="AH35" s="19" t="s">
        <v>169</v>
      </c>
      <c r="AI35" s="26" t="s">
        <v>169</v>
      </c>
      <c r="AJ35" s="30" t="s">
        <v>169</v>
      </c>
      <c r="AK35" s="40" t="s">
        <v>169</v>
      </c>
      <c r="AL35" s="24" t="s">
        <v>138</v>
      </c>
      <c r="AM35" s="28">
        <v>0</v>
      </c>
      <c r="AN35" s="11" t="s">
        <v>169</v>
      </c>
      <c r="AO35" s="26" t="s">
        <v>169</v>
      </c>
      <c r="AP35" s="30" t="s">
        <v>169</v>
      </c>
      <c r="AQ35" s="40" t="s">
        <v>169</v>
      </c>
      <c r="AR35" s="23"/>
      <c r="AS35" s="28">
        <v>0</v>
      </c>
      <c r="AT35" s="11" t="s">
        <v>169</v>
      </c>
      <c r="AU35" s="26" t="s">
        <v>169</v>
      </c>
      <c r="AV35" s="30" t="s">
        <v>169</v>
      </c>
      <c r="AW35" s="40" t="s">
        <v>169</v>
      </c>
      <c r="AX35" s="23"/>
      <c r="AY35" s="28">
        <v>0</v>
      </c>
      <c r="AZ35" s="11" t="s">
        <v>169</v>
      </c>
      <c r="BA35" s="26" t="s">
        <v>169</v>
      </c>
      <c r="BB35" s="30" t="s">
        <v>169</v>
      </c>
      <c r="BC35" s="40" t="s">
        <v>169</v>
      </c>
      <c r="BD35" s="23"/>
      <c r="BE35" s="28">
        <v>0</v>
      </c>
      <c r="BF35" s="11" t="s">
        <v>169</v>
      </c>
      <c r="BG35" s="26" t="s">
        <v>169</v>
      </c>
      <c r="BH35" s="30" t="s">
        <v>169</v>
      </c>
      <c r="BI35" s="40" t="s">
        <v>169</v>
      </c>
      <c r="BJ35" s="24" t="s">
        <v>138</v>
      </c>
      <c r="BK35" s="28">
        <v>0</v>
      </c>
      <c r="BL35" s="11" t="s">
        <v>169</v>
      </c>
      <c r="BM35" s="26" t="s">
        <v>169</v>
      </c>
      <c r="BN35" s="30" t="s">
        <v>169</v>
      </c>
      <c r="BO35" s="40" t="s">
        <v>169</v>
      </c>
      <c r="BP35" s="23"/>
      <c r="BQ35" s="28">
        <v>0</v>
      </c>
      <c r="BR35" s="11" t="s">
        <v>169</v>
      </c>
      <c r="BS35" s="26" t="s">
        <v>169</v>
      </c>
      <c r="BT35" s="30" t="s">
        <v>169</v>
      </c>
      <c r="BU35" s="40" t="s">
        <v>169</v>
      </c>
      <c r="BV35" s="23"/>
      <c r="BW35" s="28">
        <v>0</v>
      </c>
      <c r="BX35" s="11" t="s">
        <v>169</v>
      </c>
      <c r="BY35" s="26" t="s">
        <v>169</v>
      </c>
      <c r="BZ35" s="30" t="s">
        <v>169</v>
      </c>
      <c r="CA35" s="40" t="s">
        <v>169</v>
      </c>
      <c r="CB35" s="23"/>
      <c r="CC35" s="28">
        <v>0</v>
      </c>
      <c r="CD35" s="11" t="s">
        <v>169</v>
      </c>
      <c r="CE35" s="26" t="s">
        <v>169</v>
      </c>
      <c r="CF35" s="30" t="s">
        <v>169</v>
      </c>
      <c r="CG35" s="40" t="s">
        <v>169</v>
      </c>
      <c r="CH35" s="23"/>
      <c r="CI35" s="28">
        <f>(CJ35+CL35)/2</f>
        <v>275.5649569056128</v>
      </c>
      <c r="CJ35" s="19">
        <f>100/(CK35/60)</f>
        <v>126.12991381122555</v>
      </c>
      <c r="CK35" s="26">
        <v>47.57</v>
      </c>
      <c r="CL35" s="30">
        <f>100/4*CM35</f>
        <v>425</v>
      </c>
      <c r="CM35" s="29">
        <v>17</v>
      </c>
      <c r="CN35" s="23"/>
      <c r="CO35" s="23"/>
      <c r="CP35" s="23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</row>
    <row r="36" spans="1:105" x14ac:dyDescent="0.25">
      <c r="A36" s="38" t="s">
        <v>63</v>
      </c>
      <c r="B36" s="24" t="s">
        <v>89</v>
      </c>
      <c r="C36" s="53" t="s">
        <v>90</v>
      </c>
      <c r="D36" s="53" t="s">
        <v>65</v>
      </c>
      <c r="E36" s="59">
        <f>F36*(I36+O36+U36+AA36+AG36+AM36+AS36+AY36+BE36+BK36+BQ36+BW36+CC36+CI36)</f>
        <v>1153.0266264105708</v>
      </c>
      <c r="F36" s="26">
        <v>1.1399999999999999</v>
      </c>
      <c r="G36" s="41">
        <f>+IF(I36&gt;0,1,0)+IF(O36&gt;0,1,0)+IF(U36&gt;0,1,0)+IF(AA36&gt;0,1,0)+IF(AG36&gt;0,1,0)+IF(AM36&gt;0,1,0)+IF(AS36&gt;0,1,0)+IF(AY36&gt;0,1,0)+IF(BE36&gt;0,1,0)+IF(BK36&gt;0,1,0)+IF(BQ36&gt;0,1,0)+IF(BW36&gt;0,1,0)+IF(CC36&gt;0,1,0)+IF(CI36&gt;0,1,0)</f>
        <v>5</v>
      </c>
      <c r="H36" s="19">
        <f>E36/G36</f>
        <v>230.60532528211417</v>
      </c>
      <c r="I36" s="28">
        <v>0</v>
      </c>
      <c r="J36" s="19" t="s">
        <v>169</v>
      </c>
      <c r="K36" s="26" t="s">
        <v>169</v>
      </c>
      <c r="L36" s="30" t="s">
        <v>169</v>
      </c>
      <c r="M36" s="40" t="s">
        <v>169</v>
      </c>
      <c r="N36" s="41"/>
      <c r="O36" s="28">
        <v>0</v>
      </c>
      <c r="P36" s="19" t="s">
        <v>169</v>
      </c>
      <c r="Q36" s="26" t="s">
        <v>169</v>
      </c>
      <c r="R36" s="30" t="s">
        <v>169</v>
      </c>
      <c r="S36" s="40" t="s">
        <v>169</v>
      </c>
      <c r="T36" s="41"/>
      <c r="U36" s="28">
        <v>0</v>
      </c>
      <c r="V36" s="19" t="s">
        <v>169</v>
      </c>
      <c r="W36" s="26" t="s">
        <v>169</v>
      </c>
      <c r="X36" s="30" t="s">
        <v>169</v>
      </c>
      <c r="Y36" s="40" t="s">
        <v>169</v>
      </c>
      <c r="Z36" s="41"/>
      <c r="AA36" s="28">
        <v>0</v>
      </c>
      <c r="AB36" s="19" t="s">
        <v>169</v>
      </c>
      <c r="AC36" s="26" t="s">
        <v>169</v>
      </c>
      <c r="AD36" s="30" t="s">
        <v>169</v>
      </c>
      <c r="AE36" s="40" t="s">
        <v>169</v>
      </c>
      <c r="AF36" s="41"/>
      <c r="AG36" s="28">
        <f>AH36+AJ36</f>
        <v>231.36411983690834</v>
      </c>
      <c r="AH36" s="19">
        <f>100/(AI36/60)</f>
        <v>106.36411983690836</v>
      </c>
      <c r="AI36" s="26">
        <v>56.41</v>
      </c>
      <c r="AJ36" s="30">
        <f>100/4*AK36</f>
        <v>125</v>
      </c>
      <c r="AK36" s="29">
        <v>5</v>
      </c>
      <c r="AL36" s="24" t="s">
        <v>89</v>
      </c>
      <c r="AM36" s="28">
        <f>(AN36+AP36)/2</f>
        <v>205.97165991902835</v>
      </c>
      <c r="AN36" s="19">
        <f>100/(AO36/60)</f>
        <v>161.94331983805671</v>
      </c>
      <c r="AO36" s="26">
        <v>37.049999999999997</v>
      </c>
      <c r="AP36" s="30">
        <f>100/4*AQ36</f>
        <v>250</v>
      </c>
      <c r="AQ36" s="29">
        <v>10</v>
      </c>
      <c r="AR36" s="41"/>
      <c r="AS36" s="28">
        <f>(AT36+AV36)*0.8</f>
        <v>212.37635705669481</v>
      </c>
      <c r="AT36" s="19">
        <f>100/(AU36/60)</f>
        <v>90.470446320868518</v>
      </c>
      <c r="AU36" s="26">
        <v>66.319999999999993</v>
      </c>
      <c r="AV36" s="30">
        <f>100/4*AW36</f>
        <v>175</v>
      </c>
      <c r="AW36" s="29">
        <v>7</v>
      </c>
      <c r="AX36" s="41"/>
      <c r="AY36" s="28">
        <v>0</v>
      </c>
      <c r="AZ36" s="11" t="s">
        <v>169</v>
      </c>
      <c r="BA36" s="26" t="s">
        <v>169</v>
      </c>
      <c r="BB36" s="30" t="s">
        <v>169</v>
      </c>
      <c r="BC36" s="40" t="s">
        <v>169</v>
      </c>
      <c r="BD36" s="41"/>
      <c r="BE36" s="28">
        <v>0</v>
      </c>
      <c r="BF36" s="11" t="s">
        <v>169</v>
      </c>
      <c r="BG36" s="26" t="s">
        <v>169</v>
      </c>
      <c r="BH36" s="30" t="s">
        <v>169</v>
      </c>
      <c r="BI36" s="40" t="s">
        <v>169</v>
      </c>
      <c r="BJ36" s="24" t="s">
        <v>89</v>
      </c>
      <c r="BK36" s="28">
        <v>0</v>
      </c>
      <c r="BL36" s="11" t="s">
        <v>169</v>
      </c>
      <c r="BM36" s="26" t="s">
        <v>169</v>
      </c>
      <c r="BN36" s="30" t="s">
        <v>169</v>
      </c>
      <c r="BO36" s="40" t="s">
        <v>169</v>
      </c>
      <c r="BP36" s="41"/>
      <c r="BQ36" s="28">
        <f>BR36+BT36</f>
        <v>202.06480304955528</v>
      </c>
      <c r="BR36" s="19">
        <f>100/(BS36/60)</f>
        <v>127.06480304955527</v>
      </c>
      <c r="BS36" s="26">
        <v>47.22</v>
      </c>
      <c r="BT36" s="30">
        <f>100/4*BU36</f>
        <v>75</v>
      </c>
      <c r="BU36" s="29">
        <v>3</v>
      </c>
      <c r="BV36" s="41"/>
      <c r="BW36" s="28">
        <v>0</v>
      </c>
      <c r="BX36" s="11" t="s">
        <v>169</v>
      </c>
      <c r="BY36" s="26" t="s">
        <v>169</v>
      </c>
      <c r="BZ36" s="30" t="s">
        <v>169</v>
      </c>
      <c r="CA36" s="40" t="s">
        <v>169</v>
      </c>
      <c r="CB36" s="41"/>
      <c r="CC36" s="28">
        <f>(CD36+CF36)*0.64</f>
        <v>159.64992541024367</v>
      </c>
      <c r="CD36" s="19">
        <f>100/(CE36/60)</f>
        <v>99.453008453505717</v>
      </c>
      <c r="CE36" s="26">
        <v>60.33</v>
      </c>
      <c r="CF36" s="30">
        <f>100/4*CG36</f>
        <v>150</v>
      </c>
      <c r="CG36" s="29">
        <v>6</v>
      </c>
      <c r="CH36" s="41"/>
      <c r="CI36" s="28">
        <v>0</v>
      </c>
      <c r="CJ36" s="11" t="s">
        <v>169</v>
      </c>
      <c r="CK36" s="26" t="s">
        <v>169</v>
      </c>
      <c r="CL36" s="30" t="s">
        <v>169</v>
      </c>
      <c r="CM36" s="40" t="s">
        <v>169</v>
      </c>
      <c r="CN36" s="23"/>
      <c r="CO36" s="23"/>
      <c r="CP36" s="23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</row>
    <row r="37" spans="1:105" x14ac:dyDescent="0.25">
      <c r="A37" s="38" t="s">
        <v>64</v>
      </c>
      <c r="B37" s="24" t="s">
        <v>177</v>
      </c>
      <c r="C37" s="53" t="s">
        <v>178</v>
      </c>
      <c r="D37" s="53" t="s">
        <v>7</v>
      </c>
      <c r="E37" s="59">
        <f>F37*(I37+O37+U37+AA37+AG37+AM37+AS37+AY37+BE37+BK37+BQ37+BW37+CC37+CI37)</f>
        <v>1075.4087122409123</v>
      </c>
      <c r="F37" s="26">
        <v>1.18</v>
      </c>
      <c r="G37" s="41">
        <f>+IF(I37&gt;0,1,0)+IF(O37&gt;0,1,0)+IF(U37&gt;0,1,0)+IF(AA37&gt;0,1,0)+IF(AG37&gt;0,1,0)+IF(AM37&gt;0,1,0)+IF(AS37&gt;0,1,0)+IF(AY37&gt;0,1,0)+IF(BE37&gt;0,1,0)+IF(BK37&gt;0,1,0)+IF(BQ37&gt;0,1,0)+IF(BW37&gt;0,1,0)+IF(CC37&gt;0,1,0)+IF(CI37&gt;0,1,0)</f>
        <v>6</v>
      </c>
      <c r="H37" s="19">
        <f>E37/G37</f>
        <v>179.23478537348538</v>
      </c>
      <c r="I37" s="28">
        <v>0</v>
      </c>
      <c r="J37" s="19" t="s">
        <v>169</v>
      </c>
      <c r="K37" s="26" t="s">
        <v>169</v>
      </c>
      <c r="L37" s="30" t="s">
        <v>169</v>
      </c>
      <c r="M37" s="40" t="s">
        <v>169</v>
      </c>
      <c r="N37" s="19"/>
      <c r="O37" s="28">
        <v>0</v>
      </c>
      <c r="P37" s="19" t="s">
        <v>169</v>
      </c>
      <c r="Q37" s="26" t="s">
        <v>169</v>
      </c>
      <c r="R37" s="30" t="s">
        <v>169</v>
      </c>
      <c r="S37" s="40" t="s">
        <v>169</v>
      </c>
      <c r="T37" s="44"/>
      <c r="U37" s="28">
        <f>V37+X37</f>
        <v>176.90355329949239</v>
      </c>
      <c r="V37" s="19">
        <f>100/(W37/60)</f>
        <v>126.90355329949239</v>
      </c>
      <c r="W37" s="26">
        <v>47.28</v>
      </c>
      <c r="X37" s="30">
        <f>100/4*Y37</f>
        <v>50</v>
      </c>
      <c r="Y37" s="29">
        <v>2</v>
      </c>
      <c r="Z37" s="19"/>
      <c r="AA37" s="28">
        <f>AB37+AD37</f>
        <v>162.50703168948058</v>
      </c>
      <c r="AB37" s="19">
        <f>100/(AC37/60)</f>
        <v>112.5070316894806</v>
      </c>
      <c r="AC37" s="26">
        <v>53.33</v>
      </c>
      <c r="AD37" s="30">
        <f>100/4*AE37</f>
        <v>50</v>
      </c>
      <c r="AE37" s="29">
        <v>2</v>
      </c>
      <c r="AF37" s="30"/>
      <c r="AG37" s="28">
        <v>0</v>
      </c>
      <c r="AH37" s="19" t="s">
        <v>169</v>
      </c>
      <c r="AI37" s="26" t="s">
        <v>169</v>
      </c>
      <c r="AJ37" s="30" t="s">
        <v>169</v>
      </c>
      <c r="AK37" s="40" t="s">
        <v>169</v>
      </c>
      <c r="AL37" s="24" t="s">
        <v>177</v>
      </c>
      <c r="AM37" s="28">
        <v>0</v>
      </c>
      <c r="AN37" s="11" t="s">
        <v>169</v>
      </c>
      <c r="AO37" s="26" t="s">
        <v>169</v>
      </c>
      <c r="AP37" s="30" t="s">
        <v>169</v>
      </c>
      <c r="AQ37" s="40" t="s">
        <v>169</v>
      </c>
      <c r="AR37" s="23"/>
      <c r="AS37" s="28">
        <v>0</v>
      </c>
      <c r="AT37" s="11" t="s">
        <v>169</v>
      </c>
      <c r="AU37" s="26" t="s">
        <v>169</v>
      </c>
      <c r="AV37" s="30" t="s">
        <v>169</v>
      </c>
      <c r="AW37" s="40" t="s">
        <v>169</v>
      </c>
      <c r="AX37" s="23"/>
      <c r="AY37" s="28">
        <v>0</v>
      </c>
      <c r="AZ37" s="11" t="s">
        <v>169</v>
      </c>
      <c r="BA37" s="26" t="s">
        <v>169</v>
      </c>
      <c r="BB37" s="30" t="s">
        <v>169</v>
      </c>
      <c r="BC37" s="40" t="s">
        <v>169</v>
      </c>
      <c r="BD37" s="23"/>
      <c r="BE37" s="28">
        <f>BF37+BH37</f>
        <v>156.17589807113785</v>
      </c>
      <c r="BF37" s="19">
        <f>100/(BG37/60)</f>
        <v>106.17589807113785</v>
      </c>
      <c r="BG37" s="26">
        <v>56.51</v>
      </c>
      <c r="BH37" s="30">
        <f>100/4*BI37</f>
        <v>50</v>
      </c>
      <c r="BI37" s="29">
        <v>2</v>
      </c>
      <c r="BJ37" s="24" t="s">
        <v>177</v>
      </c>
      <c r="BK37" s="28">
        <f>BL37+BN37</f>
        <v>145.11803202056797</v>
      </c>
      <c r="BL37" s="19">
        <f>100/(BM37/60)</f>
        <v>70.118032020567966</v>
      </c>
      <c r="BM37" s="26">
        <v>85.57</v>
      </c>
      <c r="BN37" s="30">
        <f>100/4*BO37</f>
        <v>75</v>
      </c>
      <c r="BO37" s="29">
        <v>3</v>
      </c>
      <c r="BP37" s="23"/>
      <c r="BQ37" s="28">
        <f>BR37+BT37</f>
        <v>119.61364427427776</v>
      </c>
      <c r="BR37" s="19">
        <f>100/(BS37/60)</f>
        <v>69.61364427427776</v>
      </c>
      <c r="BS37" s="26">
        <v>86.19</v>
      </c>
      <c r="BT37" s="30">
        <f>100/4*BU37</f>
        <v>50</v>
      </c>
      <c r="BU37" s="29">
        <v>2</v>
      </c>
      <c r="BV37" s="23"/>
      <c r="BW37" s="28">
        <f>(BX37+BZ37)/1.7</f>
        <v>151.04515610344365</v>
      </c>
      <c r="BX37" s="19">
        <f>100/(BY37/60)*2.5</f>
        <v>106.77676537585424</v>
      </c>
      <c r="BY37" s="26">
        <v>140.47999999999999</v>
      </c>
      <c r="BZ37" s="30">
        <f>100/4*CA37</f>
        <v>150</v>
      </c>
      <c r="CA37" s="29">
        <v>6</v>
      </c>
      <c r="CB37" s="23"/>
      <c r="CC37" s="28">
        <v>0</v>
      </c>
      <c r="CD37" s="11" t="s">
        <v>169</v>
      </c>
      <c r="CE37" s="26" t="s">
        <v>169</v>
      </c>
      <c r="CF37" s="30" t="s">
        <v>169</v>
      </c>
      <c r="CG37" s="40" t="s">
        <v>169</v>
      </c>
      <c r="CH37" s="23"/>
      <c r="CI37" s="28">
        <v>0</v>
      </c>
      <c r="CJ37" s="11" t="s">
        <v>169</v>
      </c>
      <c r="CK37" s="26" t="s">
        <v>169</v>
      </c>
      <c r="CL37" s="30" t="s">
        <v>169</v>
      </c>
      <c r="CM37" s="40" t="s">
        <v>169</v>
      </c>
      <c r="CN37" s="23"/>
      <c r="CO37" s="23"/>
      <c r="CP37" s="23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</row>
    <row r="38" spans="1:105" x14ac:dyDescent="0.25">
      <c r="A38" s="38" t="s">
        <v>120</v>
      </c>
      <c r="B38" s="24" t="s">
        <v>198</v>
      </c>
      <c r="C38" s="53" t="s">
        <v>199</v>
      </c>
      <c r="D38" s="53" t="s">
        <v>65</v>
      </c>
      <c r="E38" s="59">
        <f>F38*(I38+O38+U38+AA38+AG38+AM38+AS38+AY38+BE38+BK38+BQ38+BW38+CC38+CI38)</f>
        <v>1008.3337524769594</v>
      </c>
      <c r="F38" s="26">
        <v>1.1399999999999999</v>
      </c>
      <c r="G38" s="41">
        <f>+IF(I38&gt;0,1,0)+IF(O38&gt;0,1,0)+IF(U38&gt;0,1,0)+IF(AA38&gt;0,1,0)+IF(AG38&gt;0,1,0)+IF(AM38&gt;0,1,0)+IF(AS38&gt;0,1,0)+IF(AY38&gt;0,1,0)+IF(BE38&gt;0,1,0)+IF(BK38&gt;0,1,0)+IF(BQ38&gt;0,1,0)+IF(BW38&gt;0,1,0)+IF(CC38&gt;0,1,0)+IF(CI38&gt;0,1,0)</f>
        <v>4</v>
      </c>
      <c r="H38" s="19">
        <f>E38/G38</f>
        <v>252.08343811923984</v>
      </c>
      <c r="I38" s="28">
        <v>0</v>
      </c>
      <c r="J38" s="19" t="s">
        <v>169</v>
      </c>
      <c r="K38" s="26" t="s">
        <v>169</v>
      </c>
      <c r="L38" s="30" t="s">
        <v>169</v>
      </c>
      <c r="M38" s="40" t="s">
        <v>169</v>
      </c>
      <c r="N38" s="19"/>
      <c r="O38" s="28">
        <v>0</v>
      </c>
      <c r="P38" s="19" t="s">
        <v>169</v>
      </c>
      <c r="Q38" s="26" t="s">
        <v>169</v>
      </c>
      <c r="R38" s="30" t="s">
        <v>169</v>
      </c>
      <c r="S38" s="40" t="s">
        <v>169</v>
      </c>
      <c r="T38" s="19"/>
      <c r="U38" s="28">
        <v>0</v>
      </c>
      <c r="V38" s="19" t="s">
        <v>169</v>
      </c>
      <c r="W38" s="26" t="s">
        <v>169</v>
      </c>
      <c r="X38" s="30" t="s">
        <v>169</v>
      </c>
      <c r="Y38" s="40" t="s">
        <v>169</v>
      </c>
      <c r="Z38" s="19"/>
      <c r="AA38" s="28">
        <v>0</v>
      </c>
      <c r="AB38" s="19" t="s">
        <v>169</v>
      </c>
      <c r="AC38" s="26" t="s">
        <v>169</v>
      </c>
      <c r="AD38" s="30" t="s">
        <v>169</v>
      </c>
      <c r="AE38" s="40" t="s">
        <v>169</v>
      </c>
      <c r="AF38" s="19"/>
      <c r="AG38" s="28">
        <v>0</v>
      </c>
      <c r="AH38" s="19" t="s">
        <v>169</v>
      </c>
      <c r="AI38" s="26" t="s">
        <v>169</v>
      </c>
      <c r="AJ38" s="30" t="s">
        <v>169</v>
      </c>
      <c r="AK38" s="40" t="s">
        <v>169</v>
      </c>
      <c r="AL38" s="14" t="s">
        <v>198</v>
      </c>
      <c r="AM38" s="28">
        <f>(AN38+AP38)/2</f>
        <v>217.62117937635071</v>
      </c>
      <c r="AN38" s="19">
        <f>100/(AO38/60)</f>
        <v>185.24235875270142</v>
      </c>
      <c r="AO38" s="26">
        <v>32.39</v>
      </c>
      <c r="AP38" s="30">
        <f>100/4*AQ38</f>
        <v>250</v>
      </c>
      <c r="AQ38" s="29">
        <v>10</v>
      </c>
      <c r="AR38" s="23"/>
      <c r="AS38" s="28">
        <f>(AT38+AV38)*0.8</f>
        <v>210.03209804493727</v>
      </c>
      <c r="AT38" s="19">
        <f>100/(AU38/60)</f>
        <v>87.540122556171568</v>
      </c>
      <c r="AU38" s="26">
        <v>68.540000000000006</v>
      </c>
      <c r="AV38" s="30">
        <f>100/4*AW38</f>
        <v>175</v>
      </c>
      <c r="AW38" s="29">
        <v>7</v>
      </c>
      <c r="AX38" s="23"/>
      <c r="AY38" s="28">
        <f>AZ38+BB38</f>
        <v>192.12160196890034</v>
      </c>
      <c r="AZ38" s="19">
        <f>100/(BA38/60)</f>
        <v>67.121601968900322</v>
      </c>
      <c r="BA38" s="26">
        <v>89.39</v>
      </c>
      <c r="BB38" s="30">
        <f>100/4*BC38</f>
        <v>125</v>
      </c>
      <c r="BC38" s="29">
        <v>5</v>
      </c>
      <c r="BD38" s="23"/>
      <c r="BE38" s="28">
        <v>0</v>
      </c>
      <c r="BF38" s="11" t="s">
        <v>169</v>
      </c>
      <c r="BG38" s="26" t="s">
        <v>169</v>
      </c>
      <c r="BH38" s="30" t="s">
        <v>169</v>
      </c>
      <c r="BI38" s="40" t="s">
        <v>169</v>
      </c>
      <c r="BJ38" s="14" t="s">
        <v>198</v>
      </c>
      <c r="BK38" s="28">
        <v>0</v>
      </c>
      <c r="BL38" s="11" t="s">
        <v>169</v>
      </c>
      <c r="BM38" s="26" t="s">
        <v>169</v>
      </c>
      <c r="BN38" s="30" t="s">
        <v>169</v>
      </c>
      <c r="BO38" s="40" t="s">
        <v>169</v>
      </c>
      <c r="BP38" s="23"/>
      <c r="BQ38" s="28">
        <v>0</v>
      </c>
      <c r="BR38" s="11" t="s">
        <v>169</v>
      </c>
      <c r="BS38" s="26" t="s">
        <v>169</v>
      </c>
      <c r="BT38" s="30" t="s">
        <v>169</v>
      </c>
      <c r="BU38" s="40" t="s">
        <v>169</v>
      </c>
      <c r="BV38" s="23"/>
      <c r="BW38" s="28">
        <v>0</v>
      </c>
      <c r="BX38" s="11" t="s">
        <v>169</v>
      </c>
      <c r="BY38" s="26" t="s">
        <v>169</v>
      </c>
      <c r="BZ38" s="30" t="s">
        <v>169</v>
      </c>
      <c r="CA38" s="40" t="s">
        <v>169</v>
      </c>
      <c r="CB38" s="23"/>
      <c r="CC38" s="28">
        <v>0</v>
      </c>
      <c r="CD38" s="11" t="s">
        <v>169</v>
      </c>
      <c r="CE38" s="26" t="s">
        <v>169</v>
      </c>
      <c r="CF38" s="30" t="s">
        <v>169</v>
      </c>
      <c r="CG38" s="40" t="s">
        <v>169</v>
      </c>
      <c r="CH38" s="23"/>
      <c r="CI38" s="28">
        <f>(CJ38+CL38)/2</f>
        <v>264.7284122562674</v>
      </c>
      <c r="CJ38" s="19">
        <f>100/(CK38/60)</f>
        <v>104.45682451253482</v>
      </c>
      <c r="CK38" s="26">
        <v>57.44</v>
      </c>
      <c r="CL38" s="30">
        <f>100/4*CM38</f>
        <v>425</v>
      </c>
      <c r="CM38" s="29">
        <v>17</v>
      </c>
      <c r="CN38" s="23"/>
      <c r="CO38" s="23"/>
      <c r="CP38" s="23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</row>
    <row r="39" spans="1:105" x14ac:dyDescent="0.25">
      <c r="A39" s="38" t="s">
        <v>121</v>
      </c>
      <c r="B39" s="60" t="s">
        <v>142</v>
      </c>
      <c r="C39" s="61" t="s">
        <v>143</v>
      </c>
      <c r="D39" s="61" t="s">
        <v>137</v>
      </c>
      <c r="E39" s="62">
        <f>F39*(I39+O39+U39+AA39+AG39+AM39+AS39+AY39+BE39+BK39+BQ39+BW39+CC39+CI39)</f>
        <v>982.65336979145707</v>
      </c>
      <c r="F39" s="63">
        <v>1.04</v>
      </c>
      <c r="G39" s="64">
        <f>+IF(I39&gt;0,1,0)+IF(O39&gt;0,1,0)+IF(U39&gt;0,1,0)+IF(AA39&gt;0,1,0)+IF(AG39&gt;0,1,0)+IF(AM39&gt;0,1,0)+IF(AS39&gt;0,1,0)+IF(AY39&gt;0,1,0)+IF(BE39&gt;0,1,0)+IF(BK39&gt;0,1,0)+IF(BQ39&gt;0,1,0)+IF(BW39&gt;0,1,0)+IF(CC39&gt;0,1,0)+IF(CI39&gt;0,1,0)</f>
        <v>4</v>
      </c>
      <c r="H39" s="19">
        <f>E39/G39</f>
        <v>245.66334244786427</v>
      </c>
      <c r="I39" s="65">
        <f>J39+L39</f>
        <v>179.48106782892944</v>
      </c>
      <c r="J39" s="66">
        <f>100/(K39/60)</f>
        <v>54.481067828929447</v>
      </c>
      <c r="K39" s="63">
        <v>110.13</v>
      </c>
      <c r="L39" s="68">
        <f>100/4*M39</f>
        <v>125</v>
      </c>
      <c r="M39" s="69">
        <v>5</v>
      </c>
      <c r="N39" s="66"/>
      <c r="O39" s="65">
        <v>0</v>
      </c>
      <c r="P39" s="66" t="s">
        <v>169</v>
      </c>
      <c r="Q39" s="63" t="s">
        <v>169</v>
      </c>
      <c r="R39" s="68" t="s">
        <v>169</v>
      </c>
      <c r="S39" s="70" t="s">
        <v>169</v>
      </c>
      <c r="T39" s="66"/>
      <c r="U39" s="65">
        <f>V39+X39</f>
        <v>247.02562538133009</v>
      </c>
      <c r="V39" s="66">
        <f>100/(W39/60)</f>
        <v>122.02562538133007</v>
      </c>
      <c r="W39" s="63">
        <v>49.17</v>
      </c>
      <c r="X39" s="68">
        <f>100/4*Y39</f>
        <v>125</v>
      </c>
      <c r="Y39" s="71">
        <v>5</v>
      </c>
      <c r="Z39" s="66"/>
      <c r="AA39" s="65">
        <f>AB39+AD39</f>
        <v>244.04761904761904</v>
      </c>
      <c r="AB39" s="66">
        <f>100/(AC39/60)</f>
        <v>119.04761904761905</v>
      </c>
      <c r="AC39" s="63">
        <v>50.4</v>
      </c>
      <c r="AD39" s="68">
        <f>100/4*AE39</f>
        <v>125</v>
      </c>
      <c r="AE39" s="71">
        <v>5</v>
      </c>
      <c r="AF39" s="66"/>
      <c r="AG39" s="65">
        <v>0</v>
      </c>
      <c r="AH39" s="66" t="s">
        <v>169</v>
      </c>
      <c r="AI39" s="63" t="s">
        <v>169</v>
      </c>
      <c r="AJ39" s="68" t="s">
        <v>169</v>
      </c>
      <c r="AK39" s="70" t="s">
        <v>169</v>
      </c>
      <c r="AL39" s="60" t="s">
        <v>142</v>
      </c>
      <c r="AM39" s="65">
        <v>0</v>
      </c>
      <c r="AN39" s="73" t="s">
        <v>169</v>
      </c>
      <c r="AO39" s="63" t="s">
        <v>169</v>
      </c>
      <c r="AP39" s="68" t="s">
        <v>169</v>
      </c>
      <c r="AQ39" s="70" t="s">
        <v>169</v>
      </c>
      <c r="AR39" s="72"/>
      <c r="AS39" s="65">
        <v>0</v>
      </c>
      <c r="AT39" s="73" t="s">
        <v>169</v>
      </c>
      <c r="AU39" s="63" t="s">
        <v>169</v>
      </c>
      <c r="AV39" s="68" t="s">
        <v>169</v>
      </c>
      <c r="AW39" s="70" t="s">
        <v>169</v>
      </c>
      <c r="AX39" s="72"/>
      <c r="AY39" s="65">
        <v>0</v>
      </c>
      <c r="AZ39" s="73" t="s">
        <v>169</v>
      </c>
      <c r="BA39" s="63" t="s">
        <v>169</v>
      </c>
      <c r="BB39" s="68" t="s">
        <v>169</v>
      </c>
      <c r="BC39" s="70" t="s">
        <v>169</v>
      </c>
      <c r="BD39" s="72"/>
      <c r="BE39" s="65">
        <v>0</v>
      </c>
      <c r="BF39" s="73" t="s">
        <v>169</v>
      </c>
      <c r="BG39" s="63" t="s">
        <v>169</v>
      </c>
      <c r="BH39" s="68" t="s">
        <v>169</v>
      </c>
      <c r="BI39" s="70" t="s">
        <v>169</v>
      </c>
      <c r="BJ39" s="60" t="s">
        <v>142</v>
      </c>
      <c r="BK39" s="65">
        <v>0</v>
      </c>
      <c r="BL39" s="73" t="s">
        <v>169</v>
      </c>
      <c r="BM39" s="63" t="s">
        <v>169</v>
      </c>
      <c r="BN39" s="68" t="s">
        <v>169</v>
      </c>
      <c r="BO39" s="70" t="s">
        <v>169</v>
      </c>
      <c r="BP39" s="72"/>
      <c r="BQ39" s="65">
        <v>0</v>
      </c>
      <c r="BR39" s="73" t="s">
        <v>169</v>
      </c>
      <c r="BS39" s="63" t="s">
        <v>169</v>
      </c>
      <c r="BT39" s="68" t="s">
        <v>169</v>
      </c>
      <c r="BU39" s="70" t="s">
        <v>169</v>
      </c>
      <c r="BV39" s="72"/>
      <c r="BW39" s="65">
        <v>0</v>
      </c>
      <c r="BX39" s="73" t="s">
        <v>169</v>
      </c>
      <c r="BY39" s="63" t="s">
        <v>169</v>
      </c>
      <c r="BZ39" s="68" t="s">
        <v>169</v>
      </c>
      <c r="CA39" s="70" t="s">
        <v>169</v>
      </c>
      <c r="CB39" s="72"/>
      <c r="CC39" s="65">
        <v>0</v>
      </c>
      <c r="CD39" s="73" t="s">
        <v>169</v>
      </c>
      <c r="CE39" s="63" t="s">
        <v>169</v>
      </c>
      <c r="CF39" s="68" t="s">
        <v>169</v>
      </c>
      <c r="CG39" s="70" t="s">
        <v>169</v>
      </c>
      <c r="CH39" s="72"/>
      <c r="CI39" s="65">
        <f>(CJ39+CL39)/2</f>
        <v>274.30469715698393</v>
      </c>
      <c r="CJ39" s="66">
        <f>100/(CK39/60)</f>
        <v>123.60939431396787</v>
      </c>
      <c r="CK39" s="63">
        <v>48.54</v>
      </c>
      <c r="CL39" s="68">
        <f>100/4*CM39</f>
        <v>425</v>
      </c>
      <c r="CM39" s="71">
        <v>17</v>
      </c>
      <c r="CN39" s="23"/>
      <c r="CO39" s="23"/>
      <c r="CP39" s="23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</row>
    <row r="40" spans="1:105" x14ac:dyDescent="0.25">
      <c r="A40" s="38" t="s">
        <v>122</v>
      </c>
      <c r="B40" s="24" t="s">
        <v>130</v>
      </c>
      <c r="C40" s="53" t="s">
        <v>131</v>
      </c>
      <c r="D40" s="53" t="s">
        <v>132</v>
      </c>
      <c r="E40" s="59">
        <f>F40*(I40+O40+U40+AA40+AG40+AM40+AS40+AY40+BE40+BK40+BQ40+BW40+CC40+CI40)</f>
        <v>960.93829455658692</v>
      </c>
      <c r="F40" s="26">
        <v>1.07</v>
      </c>
      <c r="G40" s="41">
        <f>+IF(I40&gt;0,1,0)+IF(O40&gt;0,1,0)+IF(U40&gt;0,1,0)+IF(AA40&gt;0,1,0)+IF(AG40&gt;0,1,0)+IF(AM40&gt;0,1,0)+IF(AS40&gt;0,1,0)+IF(AY40&gt;0,1,0)+IF(BE40&gt;0,1,0)+IF(BK40&gt;0,1,0)+IF(BQ40&gt;0,1,0)+IF(BW40&gt;0,1,0)+IF(CC40&gt;0,1,0)+IF(CI40&gt;0,1,0)</f>
        <v>4</v>
      </c>
      <c r="H40" s="19">
        <f>E40/G40</f>
        <v>240.23457363914673</v>
      </c>
      <c r="I40" s="28">
        <f>J40+L40</f>
        <v>208.85744234800839</v>
      </c>
      <c r="J40" s="19">
        <f>100/(K40/60)</f>
        <v>83.857442348008391</v>
      </c>
      <c r="K40" s="26">
        <v>71.55</v>
      </c>
      <c r="L40" s="30">
        <f>100/4*M40</f>
        <v>125</v>
      </c>
      <c r="M40" s="29">
        <v>5</v>
      </c>
      <c r="N40" s="19"/>
      <c r="O40" s="28">
        <f>P40+R40</f>
        <v>218.31259720062209</v>
      </c>
      <c r="P40" s="19">
        <f>100/(Q40/60)</f>
        <v>93.312597200622093</v>
      </c>
      <c r="Q40" s="26">
        <v>64.3</v>
      </c>
      <c r="R40" s="30">
        <f>100/4*S40</f>
        <v>125</v>
      </c>
      <c r="S40" s="42">
        <v>5</v>
      </c>
      <c r="T40" s="19"/>
      <c r="U40" s="28">
        <v>0</v>
      </c>
      <c r="V40" s="19" t="s">
        <v>169</v>
      </c>
      <c r="W40" s="26" t="s">
        <v>169</v>
      </c>
      <c r="X40" s="30" t="s">
        <v>169</v>
      </c>
      <c r="Y40" s="40" t="s">
        <v>169</v>
      </c>
      <c r="Z40" s="19"/>
      <c r="AA40" s="28">
        <v>0</v>
      </c>
      <c r="AB40" s="19" t="s">
        <v>169</v>
      </c>
      <c r="AC40" s="26" t="s">
        <v>169</v>
      </c>
      <c r="AD40" s="30" t="s">
        <v>169</v>
      </c>
      <c r="AE40" s="40" t="s">
        <v>169</v>
      </c>
      <c r="AF40" s="19"/>
      <c r="AG40" s="28">
        <v>0</v>
      </c>
      <c r="AH40" s="19" t="s">
        <v>169</v>
      </c>
      <c r="AI40" s="26" t="s">
        <v>169</v>
      </c>
      <c r="AJ40" s="30" t="s">
        <v>169</v>
      </c>
      <c r="AK40" s="40" t="s">
        <v>169</v>
      </c>
      <c r="AL40" s="24" t="s">
        <v>130</v>
      </c>
      <c r="AM40" s="28">
        <f>(AN40+AP40)/2</f>
        <v>242.87819253438113</v>
      </c>
      <c r="AN40" s="19">
        <f>100/(AO40/60)</f>
        <v>235.75638506876228</v>
      </c>
      <c r="AO40" s="26">
        <v>25.45</v>
      </c>
      <c r="AP40" s="30">
        <f>100/4*AQ40</f>
        <v>250</v>
      </c>
      <c r="AQ40" s="29">
        <v>10</v>
      </c>
      <c r="AR40" s="23"/>
      <c r="AS40" s="28">
        <f>(AT40+AV40)*0.8</f>
        <v>228.02494039977992</v>
      </c>
      <c r="AT40" s="19">
        <f>100/(AU40/60)</f>
        <v>110.03117549972491</v>
      </c>
      <c r="AU40" s="26">
        <v>54.53</v>
      </c>
      <c r="AV40" s="30">
        <f>100/4*AW40</f>
        <v>175</v>
      </c>
      <c r="AW40" s="29">
        <v>7</v>
      </c>
      <c r="AX40" s="23"/>
      <c r="AY40" s="28">
        <v>0</v>
      </c>
      <c r="AZ40" s="11" t="s">
        <v>169</v>
      </c>
      <c r="BA40" s="26" t="s">
        <v>169</v>
      </c>
      <c r="BB40" s="30" t="s">
        <v>169</v>
      </c>
      <c r="BC40" s="40" t="s">
        <v>169</v>
      </c>
      <c r="BD40" s="23"/>
      <c r="BE40" s="28">
        <v>0</v>
      </c>
      <c r="BF40" s="11" t="s">
        <v>169</v>
      </c>
      <c r="BG40" s="26" t="s">
        <v>169</v>
      </c>
      <c r="BH40" s="30" t="s">
        <v>169</v>
      </c>
      <c r="BI40" s="40" t="s">
        <v>169</v>
      </c>
      <c r="BJ40" s="24" t="s">
        <v>130</v>
      </c>
      <c r="BK40" s="28">
        <v>0</v>
      </c>
      <c r="BL40" s="11" t="s">
        <v>169</v>
      </c>
      <c r="BM40" s="26" t="s">
        <v>169</v>
      </c>
      <c r="BN40" s="30" t="s">
        <v>169</v>
      </c>
      <c r="BO40" s="40" t="s">
        <v>169</v>
      </c>
      <c r="BP40" s="23"/>
      <c r="BQ40" s="28">
        <v>0</v>
      </c>
      <c r="BR40" s="11" t="s">
        <v>169</v>
      </c>
      <c r="BS40" s="26" t="s">
        <v>169</v>
      </c>
      <c r="BT40" s="30" t="s">
        <v>169</v>
      </c>
      <c r="BU40" s="40" t="s">
        <v>169</v>
      </c>
      <c r="BV40" s="23"/>
      <c r="BW40" s="28">
        <v>0</v>
      </c>
      <c r="BX40" s="11" t="s">
        <v>169</v>
      </c>
      <c r="BY40" s="26" t="s">
        <v>169</v>
      </c>
      <c r="BZ40" s="30" t="s">
        <v>169</v>
      </c>
      <c r="CA40" s="40" t="s">
        <v>169</v>
      </c>
      <c r="CB40" s="23"/>
      <c r="CC40" s="28">
        <v>0</v>
      </c>
      <c r="CD40" s="11" t="s">
        <v>169</v>
      </c>
      <c r="CE40" s="26" t="s">
        <v>169</v>
      </c>
      <c r="CF40" s="30" t="s">
        <v>169</v>
      </c>
      <c r="CG40" s="40" t="s">
        <v>169</v>
      </c>
      <c r="CH40" s="23"/>
      <c r="CI40" s="28">
        <v>0</v>
      </c>
      <c r="CJ40" s="11" t="s">
        <v>169</v>
      </c>
      <c r="CK40" s="26" t="s">
        <v>169</v>
      </c>
      <c r="CL40" s="30" t="s">
        <v>169</v>
      </c>
      <c r="CM40" s="40" t="s">
        <v>169</v>
      </c>
      <c r="CN40" s="23"/>
      <c r="CO40" s="23"/>
      <c r="CP40" s="23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</row>
    <row r="41" spans="1:105" x14ac:dyDescent="0.25">
      <c r="A41" s="38" t="s">
        <v>123</v>
      </c>
      <c r="B41" s="24" t="s">
        <v>93</v>
      </c>
      <c r="C41" s="53" t="s">
        <v>96</v>
      </c>
      <c r="D41" s="53" t="s">
        <v>65</v>
      </c>
      <c r="E41" s="59">
        <f>F41*(I41+O41+U41+AA41+AG41+AM41+AS41+AY41+BE41+BK41+BQ41+BW41+CC41+CI41)</f>
        <v>914.60287356772108</v>
      </c>
      <c r="F41" s="26">
        <v>1.1399999999999999</v>
      </c>
      <c r="G41" s="41">
        <f>+IF(I41&gt;0,1,0)+IF(O41&gt;0,1,0)+IF(U41&gt;0,1,0)+IF(AA41&gt;0,1,0)+IF(AG41&gt;0,1,0)+IF(AM41&gt;0,1,0)+IF(AS41&gt;0,1,0)+IF(AY41&gt;0,1,0)+IF(BE41&gt;0,1,0)+IF(BK41&gt;0,1,0)+IF(BQ41&gt;0,1,0)+IF(BW41&gt;0,1,0)+IF(CC41&gt;0,1,0)+IF(CI41&gt;0,1,0)</f>
        <v>5</v>
      </c>
      <c r="H41" s="19">
        <f>E41/G41</f>
        <v>182.92057471354423</v>
      </c>
      <c r="I41" s="28">
        <v>0</v>
      </c>
      <c r="J41" s="19">
        <f>100/(K41/60)</f>
        <v>42.402826855123671</v>
      </c>
      <c r="K41" s="26">
        <v>141.5</v>
      </c>
      <c r="L41" s="30">
        <f>100/4*M41</f>
        <v>125</v>
      </c>
      <c r="M41" s="42">
        <v>5</v>
      </c>
      <c r="N41" s="41"/>
      <c r="O41" s="28">
        <f>P41+R41</f>
        <v>180.52984729291995</v>
      </c>
      <c r="P41" s="19">
        <f>100/(Q41/60)</f>
        <v>55.529847292919946</v>
      </c>
      <c r="Q41" s="26">
        <v>108.05</v>
      </c>
      <c r="R41" s="30">
        <f>100/4*S41</f>
        <v>125</v>
      </c>
      <c r="S41" s="42">
        <v>5</v>
      </c>
      <c r="T41" s="41"/>
      <c r="U41" s="28">
        <v>0</v>
      </c>
      <c r="V41" s="19" t="s">
        <v>169</v>
      </c>
      <c r="W41" s="26" t="s">
        <v>169</v>
      </c>
      <c r="X41" s="30" t="s">
        <v>169</v>
      </c>
      <c r="Y41" s="40" t="s">
        <v>169</v>
      </c>
      <c r="Z41" s="41"/>
      <c r="AA41" s="28">
        <v>0</v>
      </c>
      <c r="AB41" s="19" t="s">
        <v>169</v>
      </c>
      <c r="AC41" s="26" t="s">
        <v>169</v>
      </c>
      <c r="AD41" s="30" t="s">
        <v>169</v>
      </c>
      <c r="AE41" s="40" t="s">
        <v>169</v>
      </c>
      <c r="AF41" s="41"/>
      <c r="AG41" s="28">
        <v>0</v>
      </c>
      <c r="AH41" s="19">
        <f>100/(AI41/60)</f>
        <v>60.247012752284363</v>
      </c>
      <c r="AI41" s="26">
        <v>99.59</v>
      </c>
      <c r="AJ41" s="30">
        <f>100/4*AK41</f>
        <v>150</v>
      </c>
      <c r="AK41" s="29">
        <v>6</v>
      </c>
      <c r="AL41" s="24" t="s">
        <v>93</v>
      </c>
      <c r="AM41" s="28">
        <v>0</v>
      </c>
      <c r="AN41" s="11" t="s">
        <v>169</v>
      </c>
      <c r="AO41" s="26" t="s">
        <v>169</v>
      </c>
      <c r="AP41" s="30" t="s">
        <v>169</v>
      </c>
      <c r="AQ41" s="40" t="s">
        <v>169</v>
      </c>
      <c r="AR41" s="41"/>
      <c r="AS41" s="28">
        <f>(AT41+AV41)*0.8</f>
        <v>140.3849540822745</v>
      </c>
      <c r="AT41" s="19">
        <f>100/(AU41/60)</f>
        <v>75.481192602843123</v>
      </c>
      <c r="AU41" s="26">
        <v>79.489999999999995</v>
      </c>
      <c r="AV41" s="30">
        <f>100/4*AW41</f>
        <v>100</v>
      </c>
      <c r="AW41" s="29">
        <v>4</v>
      </c>
      <c r="AX41" s="41"/>
      <c r="AY41" s="28">
        <v>0</v>
      </c>
      <c r="AZ41" s="11" t="s">
        <v>169</v>
      </c>
      <c r="BA41" s="26" t="s">
        <v>169</v>
      </c>
      <c r="BB41" s="30" t="s">
        <v>169</v>
      </c>
      <c r="BC41" s="40" t="s">
        <v>169</v>
      </c>
      <c r="BD41" s="41"/>
      <c r="BE41" s="28">
        <v>160.45614035087701</v>
      </c>
      <c r="BF41" s="11" t="s">
        <v>286</v>
      </c>
      <c r="BG41" s="26" t="s">
        <v>286</v>
      </c>
      <c r="BH41" s="30" t="s">
        <v>286</v>
      </c>
      <c r="BI41" s="40" t="s">
        <v>286</v>
      </c>
      <c r="BJ41" s="24" t="s">
        <v>93</v>
      </c>
      <c r="BK41" s="28">
        <v>160.45614035087701</v>
      </c>
      <c r="BL41" s="11" t="s">
        <v>286</v>
      </c>
      <c r="BM41" s="26" t="s">
        <v>286</v>
      </c>
      <c r="BN41" s="30" t="s">
        <v>286</v>
      </c>
      <c r="BO41" s="40" t="s">
        <v>286</v>
      </c>
      <c r="BP41" s="41"/>
      <c r="BQ41" s="28">
        <v>0</v>
      </c>
      <c r="BR41" s="11" t="s">
        <v>169</v>
      </c>
      <c r="BS41" s="26" t="s">
        <v>169</v>
      </c>
      <c r="BT41" s="30" t="s">
        <v>169</v>
      </c>
      <c r="BU41" s="40" t="s">
        <v>169</v>
      </c>
      <c r="BV41" s="41"/>
      <c r="BW41" s="28">
        <v>160.45614035087701</v>
      </c>
      <c r="BX41" s="11" t="s">
        <v>286</v>
      </c>
      <c r="BY41" s="26" t="s">
        <v>286</v>
      </c>
      <c r="BZ41" s="30" t="s">
        <v>286</v>
      </c>
      <c r="CA41" s="40" t="s">
        <v>286</v>
      </c>
      <c r="CB41" s="41"/>
      <c r="CC41" s="28">
        <v>0</v>
      </c>
      <c r="CD41" s="11" t="s">
        <v>169</v>
      </c>
      <c r="CE41" s="26" t="s">
        <v>169</v>
      </c>
      <c r="CF41" s="30" t="s">
        <v>169</v>
      </c>
      <c r="CG41" s="40" t="s">
        <v>169</v>
      </c>
      <c r="CH41" s="41"/>
      <c r="CI41" s="28">
        <v>0</v>
      </c>
      <c r="CJ41" s="11" t="s">
        <v>169</v>
      </c>
      <c r="CK41" s="26" t="s">
        <v>169</v>
      </c>
      <c r="CL41" s="30" t="s">
        <v>169</v>
      </c>
      <c r="CM41" s="40" t="s">
        <v>169</v>
      </c>
      <c r="CN41" s="23"/>
      <c r="CO41" s="23"/>
      <c r="CP41" s="23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</row>
    <row r="42" spans="1:105" x14ac:dyDescent="0.25">
      <c r="A42" s="38" t="s">
        <v>124</v>
      </c>
      <c r="B42" s="24" t="s">
        <v>183</v>
      </c>
      <c r="C42" s="53" t="s">
        <v>184</v>
      </c>
      <c r="D42" s="53" t="s">
        <v>28</v>
      </c>
      <c r="E42" s="59">
        <f>F42*(I42+O42+U42+AA42+AG42+AM42+AS42+AY42+BE42+BK42+BQ42+BW42+CC42+CI42)</f>
        <v>812.18858187679689</v>
      </c>
      <c r="F42" s="77">
        <v>1.1200000000000001</v>
      </c>
      <c r="G42" s="41">
        <f>+IF(I42&gt;0,1,0)+IF(O42&gt;0,1,0)+IF(U42&gt;0,1,0)+IF(AA42&gt;0,1,0)+IF(AG42&gt;0,1,0)+IF(AM42&gt;0,1,0)+IF(AS42&gt;0,1,0)+IF(AY42&gt;0,1,0)+IF(BE42&gt;0,1,0)+IF(BK42&gt;0,1,0)+IF(BQ42&gt;0,1,0)+IF(BW42&gt;0,1,0)+IF(CC42&gt;0,1,0)+IF(CI42&gt;0,1,0)</f>
        <v>3</v>
      </c>
      <c r="H42" s="19">
        <f>E42/G42</f>
        <v>270.72952729226563</v>
      </c>
      <c r="I42" s="28">
        <v>0</v>
      </c>
      <c r="J42" s="19" t="s">
        <v>169</v>
      </c>
      <c r="K42" s="26" t="s">
        <v>169</v>
      </c>
      <c r="L42" s="30" t="s">
        <v>169</v>
      </c>
      <c r="M42" s="40" t="s">
        <v>169</v>
      </c>
      <c r="N42" s="19"/>
      <c r="O42" s="28">
        <v>0</v>
      </c>
      <c r="P42" s="19" t="s">
        <v>169</v>
      </c>
      <c r="Q42" s="26" t="s">
        <v>169</v>
      </c>
      <c r="R42" s="30" t="s">
        <v>169</v>
      </c>
      <c r="S42" s="40" t="s">
        <v>169</v>
      </c>
      <c r="T42" s="44"/>
      <c r="U42" s="28">
        <f>V42+X42</f>
        <v>254.20284821118446</v>
      </c>
      <c r="V42" s="19">
        <f>100/(W42/60)</f>
        <v>104.20284821118445</v>
      </c>
      <c r="W42" s="26">
        <v>57.58</v>
      </c>
      <c r="X42" s="30">
        <f>100/4*Y42</f>
        <v>150</v>
      </c>
      <c r="Y42" s="29">
        <v>6</v>
      </c>
      <c r="Z42" s="19"/>
      <c r="AA42" s="28">
        <f>AB42+AD42</f>
        <v>222.90400972053465</v>
      </c>
      <c r="AB42" s="19">
        <f>100/(AC42/60)</f>
        <v>72.904009720534631</v>
      </c>
      <c r="AC42" s="26">
        <v>82.3</v>
      </c>
      <c r="AD42" s="30">
        <f>100/4*AE42</f>
        <v>150</v>
      </c>
      <c r="AE42" s="29">
        <v>6</v>
      </c>
      <c r="AF42" s="44"/>
      <c r="AG42" s="28">
        <v>0</v>
      </c>
      <c r="AH42" s="19" t="s">
        <v>169</v>
      </c>
      <c r="AI42" s="26" t="s">
        <v>169</v>
      </c>
      <c r="AJ42" s="30" t="s">
        <v>169</v>
      </c>
      <c r="AK42" s="40" t="s">
        <v>169</v>
      </c>
      <c r="AL42" s="24" t="s">
        <v>183</v>
      </c>
      <c r="AM42" s="28">
        <v>0</v>
      </c>
      <c r="AN42" s="11" t="s">
        <v>169</v>
      </c>
      <c r="AO42" s="26" t="s">
        <v>169</v>
      </c>
      <c r="AP42" s="30" t="s">
        <v>169</v>
      </c>
      <c r="AQ42" s="40" t="s">
        <v>169</v>
      </c>
      <c r="AR42" s="44"/>
      <c r="AS42" s="28">
        <v>0</v>
      </c>
      <c r="AT42" s="11" t="s">
        <v>169</v>
      </c>
      <c r="AU42" s="26" t="s">
        <v>169</v>
      </c>
      <c r="AV42" s="30" t="s">
        <v>169</v>
      </c>
      <c r="AW42" s="40" t="s">
        <v>169</v>
      </c>
      <c r="AX42" s="19"/>
      <c r="AY42" s="28">
        <v>0</v>
      </c>
      <c r="AZ42" s="11" t="s">
        <v>169</v>
      </c>
      <c r="BA42" s="26" t="s">
        <v>169</v>
      </c>
      <c r="BB42" s="30" t="s">
        <v>169</v>
      </c>
      <c r="BC42" s="40" t="s">
        <v>169</v>
      </c>
      <c r="BD42" s="44"/>
      <c r="BE42" s="28">
        <v>0</v>
      </c>
      <c r="BF42" s="11" t="s">
        <v>169</v>
      </c>
      <c r="BG42" s="26" t="s">
        <v>169</v>
      </c>
      <c r="BH42" s="30" t="s">
        <v>169</v>
      </c>
      <c r="BI42" s="40" t="s">
        <v>169</v>
      </c>
      <c r="BJ42" s="24" t="s">
        <v>183</v>
      </c>
      <c r="BK42" s="28">
        <v>0</v>
      </c>
      <c r="BL42" s="11" t="s">
        <v>169</v>
      </c>
      <c r="BM42" s="26" t="s">
        <v>169</v>
      </c>
      <c r="BN42" s="30" t="s">
        <v>169</v>
      </c>
      <c r="BO42" s="40" t="s">
        <v>169</v>
      </c>
      <c r="BP42" s="44"/>
      <c r="BQ42" s="28">
        <v>0</v>
      </c>
      <c r="BR42" s="11" t="s">
        <v>169</v>
      </c>
      <c r="BS42" s="26" t="s">
        <v>169</v>
      </c>
      <c r="BT42" s="30" t="s">
        <v>169</v>
      </c>
      <c r="BU42" s="40" t="s">
        <v>169</v>
      </c>
      <c r="BV42" s="19"/>
      <c r="BW42" s="28">
        <v>0</v>
      </c>
      <c r="BX42" s="11" t="s">
        <v>169</v>
      </c>
      <c r="BY42" s="26" t="s">
        <v>169</v>
      </c>
      <c r="BZ42" s="30" t="s">
        <v>169</v>
      </c>
      <c r="CA42" s="40" t="s">
        <v>169</v>
      </c>
      <c r="CB42" s="44"/>
      <c r="CC42" s="28">
        <v>0</v>
      </c>
      <c r="CD42" s="11" t="s">
        <v>169</v>
      </c>
      <c r="CE42" s="26" t="s">
        <v>169</v>
      </c>
      <c r="CF42" s="30" t="s">
        <v>169</v>
      </c>
      <c r="CG42" s="40" t="s">
        <v>169</v>
      </c>
      <c r="CH42" s="19"/>
      <c r="CI42" s="28">
        <f>(CJ42+CL42)/2</f>
        <v>248.06151874399231</v>
      </c>
      <c r="CJ42" s="19">
        <f>100/(CK42/60)</f>
        <v>96.123037487984618</v>
      </c>
      <c r="CK42" s="26">
        <v>62.42</v>
      </c>
      <c r="CL42" s="30">
        <f>100/4*CM42</f>
        <v>400</v>
      </c>
      <c r="CM42" s="29">
        <v>16</v>
      </c>
      <c r="CN42" s="23"/>
      <c r="CO42" s="23"/>
      <c r="CP42" s="23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</row>
    <row r="43" spans="1:105" x14ac:dyDescent="0.25">
      <c r="A43" s="38" t="s">
        <v>125</v>
      </c>
      <c r="B43" s="24" t="s">
        <v>155</v>
      </c>
      <c r="C43" s="53" t="s">
        <v>156</v>
      </c>
      <c r="D43" s="53" t="s">
        <v>17</v>
      </c>
      <c r="E43" s="59">
        <f>F43*(I43+O43+U43+AA43+AG43+AM43+AS43+AY43+BE43+BK43+BQ43+BW43+CC43+CI43)</f>
        <v>803.6276080111453</v>
      </c>
      <c r="F43" s="26">
        <v>1.4</v>
      </c>
      <c r="G43" s="41">
        <f>+IF(I43&gt;0,1,0)+IF(O43&gt;0,1,0)+IF(U43&gt;0,1,0)+IF(AA43&gt;0,1,0)+IF(AG43&gt;0,1,0)+IF(AM43&gt;0,1,0)+IF(AS43&gt;0,1,0)+IF(AY43&gt;0,1,0)+IF(BE43&gt;0,1,0)+IF(BK43&gt;0,1,0)+IF(BQ43&gt;0,1,0)+IF(BW43&gt;0,1,0)+IF(CC43&gt;0,1,0)+IF(CI43&gt;0,1,0)</f>
        <v>3</v>
      </c>
      <c r="H43" s="19">
        <f>E43/G43</f>
        <v>267.87586933704841</v>
      </c>
      <c r="I43" s="28">
        <f>J43+L43</f>
        <v>296.59239842726083</v>
      </c>
      <c r="J43" s="19">
        <f>100/(K43/60)</f>
        <v>196.5923984272608</v>
      </c>
      <c r="K43" s="26">
        <v>30.52</v>
      </c>
      <c r="L43" s="30">
        <f>100/4*M43</f>
        <v>100</v>
      </c>
      <c r="M43" s="42">
        <v>4</v>
      </c>
      <c r="N43" s="19"/>
      <c r="O43" s="28">
        <v>0</v>
      </c>
      <c r="P43" s="19" t="s">
        <v>169</v>
      </c>
      <c r="Q43" s="26" t="s">
        <v>169</v>
      </c>
      <c r="R43" s="30" t="s">
        <v>169</v>
      </c>
      <c r="S43" s="40" t="s">
        <v>169</v>
      </c>
      <c r="T43" s="19"/>
      <c r="U43" s="28">
        <v>0</v>
      </c>
      <c r="V43" s="19" t="s">
        <v>169</v>
      </c>
      <c r="W43" s="26" t="s">
        <v>169</v>
      </c>
      <c r="X43" s="30" t="s">
        <v>169</v>
      </c>
      <c r="Y43" s="40" t="s">
        <v>169</v>
      </c>
      <c r="Z43" s="19"/>
      <c r="AA43" s="28">
        <v>0</v>
      </c>
      <c r="AB43" s="19" t="s">
        <v>169</v>
      </c>
      <c r="AC43" s="26" t="s">
        <v>169</v>
      </c>
      <c r="AD43" s="30" t="s">
        <v>169</v>
      </c>
      <c r="AE43" s="40" t="s">
        <v>169</v>
      </c>
      <c r="AF43" s="19"/>
      <c r="AG43" s="28">
        <v>0</v>
      </c>
      <c r="AH43" s="19" t="s">
        <v>169</v>
      </c>
      <c r="AI43" s="26" t="s">
        <v>169</v>
      </c>
      <c r="AJ43" s="30" t="s">
        <v>169</v>
      </c>
      <c r="AK43" s="40" t="s">
        <v>169</v>
      </c>
      <c r="AL43" s="24" t="s">
        <v>155</v>
      </c>
      <c r="AM43" s="28">
        <v>0</v>
      </c>
      <c r="AN43" s="11" t="s">
        <v>169</v>
      </c>
      <c r="AO43" s="26" t="s">
        <v>169</v>
      </c>
      <c r="AP43" s="30" t="s">
        <v>169</v>
      </c>
      <c r="AQ43" s="40" t="s">
        <v>169</v>
      </c>
      <c r="AR43" s="23"/>
      <c r="AS43" s="28">
        <v>0</v>
      </c>
      <c r="AT43" s="11" t="s">
        <v>169</v>
      </c>
      <c r="AU43" s="26" t="s">
        <v>169</v>
      </c>
      <c r="AV43" s="30" t="s">
        <v>169</v>
      </c>
      <c r="AW43" s="40" t="s">
        <v>169</v>
      </c>
      <c r="AX43" s="23"/>
      <c r="AY43" s="28">
        <v>0</v>
      </c>
      <c r="AZ43" s="11" t="s">
        <v>169</v>
      </c>
      <c r="BA43" s="26" t="s">
        <v>169</v>
      </c>
      <c r="BB43" s="30" t="s">
        <v>169</v>
      </c>
      <c r="BC43" s="40" t="s">
        <v>169</v>
      </c>
      <c r="BD43" s="23"/>
      <c r="BE43" s="28">
        <v>0</v>
      </c>
      <c r="BF43" s="11" t="s">
        <v>169</v>
      </c>
      <c r="BG43" s="26" t="s">
        <v>169</v>
      </c>
      <c r="BH43" s="30" t="s">
        <v>169</v>
      </c>
      <c r="BI43" s="40" t="s">
        <v>169</v>
      </c>
      <c r="BJ43" s="24" t="s">
        <v>155</v>
      </c>
      <c r="BK43" s="28">
        <v>0</v>
      </c>
      <c r="BL43" s="11" t="s">
        <v>169</v>
      </c>
      <c r="BM43" s="26" t="s">
        <v>169</v>
      </c>
      <c r="BN43" s="30" t="s">
        <v>169</v>
      </c>
      <c r="BO43" s="40" t="s">
        <v>169</v>
      </c>
      <c r="BP43" s="23"/>
      <c r="BQ43" s="28">
        <v>0</v>
      </c>
      <c r="BR43" s="11" t="s">
        <v>169</v>
      </c>
      <c r="BS43" s="26" t="s">
        <v>169</v>
      </c>
      <c r="BT43" s="30" t="s">
        <v>169</v>
      </c>
      <c r="BU43" s="40" t="s">
        <v>169</v>
      </c>
      <c r="BV43" s="23"/>
      <c r="BW43" s="28">
        <f>(BX43+BZ43)/1.7</f>
        <v>138.81926297264147</v>
      </c>
      <c r="BX43" s="19">
        <f>100/(BY43/60)*2.5</f>
        <v>135.99274705349049</v>
      </c>
      <c r="BY43" s="26">
        <v>110.3</v>
      </c>
      <c r="BZ43" s="30">
        <f>100/4*CA43</f>
        <v>100</v>
      </c>
      <c r="CA43" s="29">
        <v>4</v>
      </c>
      <c r="CB43" s="23"/>
      <c r="CC43" s="28">
        <f>(CD43+CF43)*0.64</f>
        <v>138.60805860805863</v>
      </c>
      <c r="CD43" s="19">
        <f>100/(CE43/60)</f>
        <v>91.575091575091591</v>
      </c>
      <c r="CE43" s="26">
        <v>65.52</v>
      </c>
      <c r="CF43" s="30">
        <f>100/4*CG43</f>
        <v>125</v>
      </c>
      <c r="CG43" s="29">
        <v>5</v>
      </c>
      <c r="CH43" s="23"/>
      <c r="CI43" s="28">
        <v>0</v>
      </c>
      <c r="CJ43" s="11" t="s">
        <v>169</v>
      </c>
      <c r="CK43" s="26" t="s">
        <v>169</v>
      </c>
      <c r="CL43" s="30" t="s">
        <v>169</v>
      </c>
      <c r="CM43" s="40" t="s">
        <v>169</v>
      </c>
      <c r="CN43" s="23"/>
      <c r="CO43" s="23"/>
      <c r="CP43" s="23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</row>
    <row r="44" spans="1:105" x14ac:dyDescent="0.25">
      <c r="A44" s="38" t="s">
        <v>126</v>
      </c>
      <c r="B44" s="24" t="s">
        <v>200</v>
      </c>
      <c r="C44" s="53" t="s">
        <v>202</v>
      </c>
      <c r="D44" s="53" t="s">
        <v>7</v>
      </c>
      <c r="E44" s="59">
        <f>F44*(I44+O44+U44+AA44+AG44+AM44+AS44+AY44+BE44+BK44+BQ44+BW44+CC44+CI44)</f>
        <v>789.34536489033269</v>
      </c>
      <c r="F44" s="26">
        <v>1.18</v>
      </c>
      <c r="G44" s="41">
        <f>+IF(I44&gt;0,1,0)+IF(O44&gt;0,1,0)+IF(U44&gt;0,1,0)+IF(AA44&gt;0,1,0)+IF(AG44&gt;0,1,0)+IF(AM44&gt;0,1,0)+IF(AS44&gt;0,1,0)+IF(AY44&gt;0,1,0)+IF(BE44&gt;0,1,0)+IF(BK44&gt;0,1,0)+IF(BQ44&gt;0,1,0)+IF(BW44&gt;0,1,0)+IF(CC44&gt;0,1,0)+IF(CI44&gt;0,1,0)</f>
        <v>4</v>
      </c>
      <c r="H44" s="19">
        <f>E44/G44</f>
        <v>197.33634122258317</v>
      </c>
      <c r="I44" s="28">
        <v>0</v>
      </c>
      <c r="J44" s="19" t="s">
        <v>169</v>
      </c>
      <c r="K44" s="26" t="s">
        <v>169</v>
      </c>
      <c r="L44" s="30" t="s">
        <v>169</v>
      </c>
      <c r="M44" s="40" t="s">
        <v>169</v>
      </c>
      <c r="N44" s="19"/>
      <c r="O44" s="28">
        <v>0</v>
      </c>
      <c r="P44" s="19" t="s">
        <v>169</v>
      </c>
      <c r="Q44" s="26" t="s">
        <v>169</v>
      </c>
      <c r="R44" s="30" t="s">
        <v>169</v>
      </c>
      <c r="S44" s="40" t="s">
        <v>169</v>
      </c>
      <c r="T44" s="19"/>
      <c r="U44" s="28">
        <v>0</v>
      </c>
      <c r="V44" s="19" t="s">
        <v>169</v>
      </c>
      <c r="W44" s="26" t="s">
        <v>169</v>
      </c>
      <c r="X44" s="30" t="s">
        <v>169</v>
      </c>
      <c r="Y44" s="40" t="s">
        <v>169</v>
      </c>
      <c r="Z44" s="19"/>
      <c r="AA44" s="28">
        <v>0</v>
      </c>
      <c r="AB44" s="19" t="s">
        <v>169</v>
      </c>
      <c r="AC44" s="26" t="s">
        <v>169</v>
      </c>
      <c r="AD44" s="30" t="s">
        <v>169</v>
      </c>
      <c r="AE44" s="40" t="s">
        <v>169</v>
      </c>
      <c r="AF44" s="19"/>
      <c r="AG44" s="28">
        <v>0</v>
      </c>
      <c r="AH44" s="19" t="s">
        <v>169</v>
      </c>
      <c r="AI44" s="26" t="s">
        <v>169</v>
      </c>
      <c r="AJ44" s="30" t="s">
        <v>169</v>
      </c>
      <c r="AK44" s="40" t="s">
        <v>169</v>
      </c>
      <c r="AL44" s="14" t="s">
        <v>200</v>
      </c>
      <c r="AM44" s="28">
        <f>(AN44+AP44)/2</f>
        <v>175.39920890711983</v>
      </c>
      <c r="AN44" s="19">
        <f>100/(AO44/60)</f>
        <v>175.79841781423966</v>
      </c>
      <c r="AO44" s="26">
        <v>34.130000000000003</v>
      </c>
      <c r="AP44" s="30">
        <f>100/4*AQ44</f>
        <v>175</v>
      </c>
      <c r="AQ44" s="29">
        <v>7</v>
      </c>
      <c r="AR44" s="23"/>
      <c r="AS44" s="28">
        <f>(AT44+AV44)*0.8</f>
        <v>139.87277036297868</v>
      </c>
      <c r="AT44" s="19">
        <f>100/(AU44/60)</f>
        <v>74.840962953723334</v>
      </c>
      <c r="AU44" s="26">
        <v>80.17</v>
      </c>
      <c r="AV44" s="30">
        <f>100/4*AW44</f>
        <v>100</v>
      </c>
      <c r="AW44" s="29">
        <v>4</v>
      </c>
      <c r="AX44" s="23"/>
      <c r="AY44" s="28">
        <v>0</v>
      </c>
      <c r="AZ44" s="11" t="s">
        <v>169</v>
      </c>
      <c r="BA44" s="26" t="s">
        <v>169</v>
      </c>
      <c r="BB44" s="30" t="s">
        <v>169</v>
      </c>
      <c r="BC44" s="40" t="s">
        <v>169</v>
      </c>
      <c r="BD44" s="23"/>
      <c r="BE44" s="28">
        <v>0</v>
      </c>
      <c r="BF44" s="11" t="s">
        <v>169</v>
      </c>
      <c r="BG44" s="26" t="s">
        <v>169</v>
      </c>
      <c r="BH44" s="30" t="s">
        <v>169</v>
      </c>
      <c r="BI44" s="40" t="s">
        <v>169</v>
      </c>
      <c r="BJ44" s="14" t="s">
        <v>200</v>
      </c>
      <c r="BK44" s="28">
        <v>0</v>
      </c>
      <c r="BL44" s="11" t="s">
        <v>169</v>
      </c>
      <c r="BM44" s="26" t="s">
        <v>169</v>
      </c>
      <c r="BN44" s="30" t="s">
        <v>169</v>
      </c>
      <c r="BO44" s="40" t="s">
        <v>169</v>
      </c>
      <c r="BP44" s="23"/>
      <c r="BQ44" s="28">
        <f>BR44+BT44</f>
        <v>163.22232024702248</v>
      </c>
      <c r="BR44" s="19">
        <f>100/(BS44/60)</f>
        <v>88.222320247022481</v>
      </c>
      <c r="BS44" s="26">
        <v>68.010000000000005</v>
      </c>
      <c r="BT44" s="30">
        <f>100/4*BU44</f>
        <v>75</v>
      </c>
      <c r="BU44" s="29">
        <v>3</v>
      </c>
      <c r="BV44" s="23"/>
      <c r="BW44" s="28">
        <f>(BX44+BZ44)/1.7</f>
        <v>190.44245038994063</v>
      </c>
      <c r="BX44" s="19">
        <f>100/(BY44/60)*2.5</f>
        <v>123.7521656628991</v>
      </c>
      <c r="BY44" s="26">
        <v>121.21</v>
      </c>
      <c r="BZ44" s="30">
        <f>100/4*CA44</f>
        <v>200</v>
      </c>
      <c r="CA44" s="29">
        <v>8</v>
      </c>
      <c r="CB44" s="23"/>
      <c r="CC44" s="28">
        <v>0</v>
      </c>
      <c r="CD44" s="11" t="s">
        <v>169</v>
      </c>
      <c r="CE44" s="26" t="s">
        <v>169</v>
      </c>
      <c r="CF44" s="30" t="s">
        <v>169</v>
      </c>
      <c r="CG44" s="40" t="s">
        <v>169</v>
      </c>
      <c r="CH44" s="23"/>
      <c r="CI44" s="28">
        <v>0</v>
      </c>
      <c r="CJ44" s="11" t="s">
        <v>169</v>
      </c>
      <c r="CK44" s="26" t="s">
        <v>169</v>
      </c>
      <c r="CL44" s="30" t="s">
        <v>169</v>
      </c>
      <c r="CM44" s="40" t="s">
        <v>169</v>
      </c>
      <c r="CN44" s="23"/>
      <c r="CO44" s="23"/>
      <c r="CP44" s="23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</row>
    <row r="45" spans="1:105" x14ac:dyDescent="0.25">
      <c r="A45" s="38" t="s">
        <v>146</v>
      </c>
      <c r="B45" s="60" t="s">
        <v>117</v>
      </c>
      <c r="C45" s="61" t="s">
        <v>118</v>
      </c>
      <c r="D45" s="61" t="s">
        <v>119</v>
      </c>
      <c r="E45" s="62">
        <f>F45*(I45+O45+U45+AA45+AG45+AM45+AS45+AY45+BE45+BK45+BQ45+BW45+CC45+CI45)</f>
        <v>788.57448597090388</v>
      </c>
      <c r="F45" s="63">
        <v>1.19</v>
      </c>
      <c r="G45" s="64">
        <f>+IF(I45&gt;0,1,0)+IF(O45&gt;0,1,0)+IF(U45&gt;0,1,0)+IF(AA45&gt;0,1,0)+IF(AG45&gt;0,1,0)+IF(AM45&gt;0,1,0)+IF(AS45&gt;0,1,0)+IF(AY45&gt;0,1,0)+IF(BE45&gt;0,1,0)+IF(BK45&gt;0,1,0)+IF(BQ45&gt;0,1,0)+IF(BW45&gt;0,1,0)+IF(CC45&gt;0,1,0)+IF(CI45&gt;0,1,0)</f>
        <v>4</v>
      </c>
      <c r="H45" s="19">
        <f>E45/G45</f>
        <v>197.14362149272597</v>
      </c>
      <c r="I45" s="65">
        <f>J45+L45</f>
        <v>167.05409029950826</v>
      </c>
      <c r="J45" s="66">
        <f>100/(K45/60)</f>
        <v>67.05409029950826</v>
      </c>
      <c r="K45" s="63">
        <v>89.48</v>
      </c>
      <c r="L45" s="68">
        <f>100/4*M45</f>
        <v>100</v>
      </c>
      <c r="M45" s="71">
        <v>4</v>
      </c>
      <c r="N45" s="64"/>
      <c r="O45" s="65">
        <f>P45+R45</f>
        <v>105.64516129032258</v>
      </c>
      <c r="P45" s="66">
        <f>100/(Q45/60)</f>
        <v>80.645161290322577</v>
      </c>
      <c r="Q45" s="63">
        <v>74.400000000000006</v>
      </c>
      <c r="R45" s="68">
        <f>100/4*S45</f>
        <v>25</v>
      </c>
      <c r="S45" s="74">
        <v>1</v>
      </c>
      <c r="T45" s="64"/>
      <c r="U45" s="65">
        <v>0</v>
      </c>
      <c r="V45" s="66" t="s">
        <v>169</v>
      </c>
      <c r="W45" s="63" t="s">
        <v>169</v>
      </c>
      <c r="X45" s="68" t="s">
        <v>169</v>
      </c>
      <c r="Y45" s="70" t="s">
        <v>169</v>
      </c>
      <c r="Z45" s="64"/>
      <c r="AA45" s="65">
        <v>0</v>
      </c>
      <c r="AB45" s="66" t="s">
        <v>169</v>
      </c>
      <c r="AC45" s="63" t="s">
        <v>169</v>
      </c>
      <c r="AD45" s="68" t="s">
        <v>169</v>
      </c>
      <c r="AE45" s="70" t="s">
        <v>169</v>
      </c>
      <c r="AF45" s="64"/>
      <c r="AG45" s="65">
        <v>0</v>
      </c>
      <c r="AH45" s="66" t="s">
        <v>169</v>
      </c>
      <c r="AI45" s="63" t="s">
        <v>169</v>
      </c>
      <c r="AJ45" s="68" t="s">
        <v>169</v>
      </c>
      <c r="AK45" s="70" t="s">
        <v>169</v>
      </c>
      <c r="AL45" s="60" t="s">
        <v>117</v>
      </c>
      <c r="AM45" s="65">
        <v>0</v>
      </c>
      <c r="AN45" s="73" t="s">
        <v>169</v>
      </c>
      <c r="AO45" s="63" t="s">
        <v>169</v>
      </c>
      <c r="AP45" s="68" t="s">
        <v>169</v>
      </c>
      <c r="AQ45" s="70" t="s">
        <v>169</v>
      </c>
      <c r="AR45" s="64"/>
      <c r="AS45" s="65">
        <v>0</v>
      </c>
      <c r="AT45" s="73" t="s">
        <v>169</v>
      </c>
      <c r="AU45" s="63" t="s">
        <v>169</v>
      </c>
      <c r="AV45" s="68" t="s">
        <v>169</v>
      </c>
      <c r="AW45" s="70" t="s">
        <v>169</v>
      </c>
      <c r="AX45" s="64"/>
      <c r="AY45" s="65">
        <v>0</v>
      </c>
      <c r="AZ45" s="73" t="s">
        <v>169</v>
      </c>
      <c r="BA45" s="63" t="s">
        <v>169</v>
      </c>
      <c r="BB45" s="68" t="s">
        <v>169</v>
      </c>
      <c r="BC45" s="70" t="s">
        <v>169</v>
      </c>
      <c r="BD45" s="64"/>
      <c r="BE45" s="65">
        <v>0</v>
      </c>
      <c r="BF45" s="73" t="s">
        <v>169</v>
      </c>
      <c r="BG45" s="63" t="s">
        <v>169</v>
      </c>
      <c r="BH45" s="68" t="s">
        <v>169</v>
      </c>
      <c r="BI45" s="70" t="s">
        <v>169</v>
      </c>
      <c r="BJ45" s="60" t="s">
        <v>117</v>
      </c>
      <c r="BK45" s="65">
        <v>0</v>
      </c>
      <c r="BL45" s="73" t="s">
        <v>169</v>
      </c>
      <c r="BM45" s="63" t="s">
        <v>169</v>
      </c>
      <c r="BN45" s="68" t="s">
        <v>169</v>
      </c>
      <c r="BO45" s="70" t="s">
        <v>169</v>
      </c>
      <c r="BP45" s="64"/>
      <c r="BQ45" s="65">
        <f>BR45+BT45</f>
        <v>182.65601322496212</v>
      </c>
      <c r="BR45" s="66">
        <f>100/(BS45/60)</f>
        <v>82.656013224962123</v>
      </c>
      <c r="BS45" s="63">
        <v>72.59</v>
      </c>
      <c r="BT45" s="68">
        <f>100/4*BU45</f>
        <v>100</v>
      </c>
      <c r="BU45" s="71">
        <v>4</v>
      </c>
      <c r="BV45" s="64"/>
      <c r="BW45" s="65">
        <f>(BX45+BZ45)/1.7</f>
        <v>207.31237045487413</v>
      </c>
      <c r="BX45" s="66">
        <f>100/(BY45/60)*2.5</f>
        <v>102.43102977328599</v>
      </c>
      <c r="BY45" s="63">
        <v>146.44</v>
      </c>
      <c r="BZ45" s="68">
        <f>100/4*CA45</f>
        <v>250</v>
      </c>
      <c r="CA45" s="71">
        <v>10</v>
      </c>
      <c r="CB45" s="64"/>
      <c r="CC45" s="65">
        <v>0</v>
      </c>
      <c r="CD45" s="73" t="s">
        <v>169</v>
      </c>
      <c r="CE45" s="63" t="s">
        <v>169</v>
      </c>
      <c r="CF45" s="68" t="s">
        <v>169</v>
      </c>
      <c r="CG45" s="70" t="s">
        <v>169</v>
      </c>
      <c r="CH45" s="64"/>
      <c r="CI45" s="65">
        <v>0</v>
      </c>
      <c r="CJ45" s="73" t="s">
        <v>169</v>
      </c>
      <c r="CK45" s="63" t="s">
        <v>169</v>
      </c>
      <c r="CL45" s="68" t="s">
        <v>169</v>
      </c>
      <c r="CM45" s="70" t="s">
        <v>169</v>
      </c>
      <c r="CN45" s="23"/>
      <c r="CO45" s="23"/>
      <c r="CP45" s="23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</row>
    <row r="46" spans="1:105" x14ac:dyDescent="0.25">
      <c r="A46" s="38" t="s">
        <v>147</v>
      </c>
      <c r="B46" s="24" t="s">
        <v>92</v>
      </c>
      <c r="C46" s="53" t="s">
        <v>95</v>
      </c>
      <c r="D46" s="53" t="s">
        <v>65</v>
      </c>
      <c r="E46" s="59">
        <f>F46*(I46+O46+U46+AA46+AG46+AM46+AS46+AY46+BE46+BK46+BQ46+BW46+CC46+CI46)</f>
        <v>776.27180229541466</v>
      </c>
      <c r="F46" s="26">
        <v>1.1399999999999999</v>
      </c>
      <c r="G46" s="41">
        <f>+IF(I46&gt;0,1,0)+IF(O46&gt;0,1,0)+IF(U46&gt;0,1,0)+IF(AA46&gt;0,1,0)+IF(AG46&gt;0,1,0)+IF(AM46&gt;0,1,0)+IF(AS46&gt;0,1,0)+IF(AY46&gt;0,1,0)+IF(BE46&gt;0,1,0)+IF(BK46&gt;0,1,0)+IF(BQ46&gt;0,1,0)+IF(BW46&gt;0,1,0)+IF(CC46&gt;0,1,0)+IF(CI46&gt;0,1,0)</f>
        <v>4</v>
      </c>
      <c r="H46" s="19">
        <f>E46/G46</f>
        <v>194.06795057385366</v>
      </c>
      <c r="I46" s="28">
        <v>0</v>
      </c>
      <c r="J46" s="19" t="s">
        <v>169</v>
      </c>
      <c r="K46" s="26" t="s">
        <v>169</v>
      </c>
      <c r="L46" s="30" t="s">
        <v>169</v>
      </c>
      <c r="M46" s="40" t="s">
        <v>169</v>
      </c>
      <c r="N46" s="41"/>
      <c r="O46" s="28">
        <v>0</v>
      </c>
      <c r="P46" s="19" t="s">
        <v>169</v>
      </c>
      <c r="Q46" s="26" t="s">
        <v>169</v>
      </c>
      <c r="R46" s="30" t="s">
        <v>169</v>
      </c>
      <c r="S46" s="40" t="s">
        <v>169</v>
      </c>
      <c r="T46" s="41"/>
      <c r="U46" s="28">
        <f>V46+X46</f>
        <v>189.16629514043689</v>
      </c>
      <c r="V46" s="19">
        <f>100/(W46/60)</f>
        <v>89.166295140436901</v>
      </c>
      <c r="W46" s="26">
        <v>67.290000000000006</v>
      </c>
      <c r="X46" s="30">
        <f>100/4*Y46</f>
        <v>100</v>
      </c>
      <c r="Y46" s="29">
        <v>4</v>
      </c>
      <c r="Z46" s="41"/>
      <c r="AA46" s="28">
        <v>0</v>
      </c>
      <c r="AB46" s="19" t="s">
        <v>169</v>
      </c>
      <c r="AC46" s="26" t="s">
        <v>169</v>
      </c>
      <c r="AD46" s="30" t="s">
        <v>169</v>
      </c>
      <c r="AE46" s="40" t="s">
        <v>169</v>
      </c>
      <c r="AF46" s="41"/>
      <c r="AG46" s="28">
        <f>AH46+AJ46</f>
        <v>171.77419354838707</v>
      </c>
      <c r="AH46" s="19">
        <f>100/(AI46/60)</f>
        <v>96.774193548387089</v>
      </c>
      <c r="AI46" s="26">
        <v>62</v>
      </c>
      <c r="AJ46" s="30">
        <f>100/4*AK46</f>
        <v>75</v>
      </c>
      <c r="AK46" s="29">
        <v>3</v>
      </c>
      <c r="AL46" s="24" t="s">
        <v>92</v>
      </c>
      <c r="AM46" s="28">
        <v>0</v>
      </c>
      <c r="AN46" s="11" t="s">
        <v>169</v>
      </c>
      <c r="AO46" s="26" t="s">
        <v>169</v>
      </c>
      <c r="AP46" s="30" t="s">
        <v>169</v>
      </c>
      <c r="AQ46" s="40" t="s">
        <v>169</v>
      </c>
      <c r="AR46" s="41"/>
      <c r="AS46" s="28">
        <v>0</v>
      </c>
      <c r="AT46" s="11" t="s">
        <v>169</v>
      </c>
      <c r="AU46" s="26" t="s">
        <v>169</v>
      </c>
      <c r="AV46" s="30" t="s">
        <v>169</v>
      </c>
      <c r="AW46" s="40" t="s">
        <v>169</v>
      </c>
      <c r="AX46" s="41"/>
      <c r="AY46" s="28">
        <f>AZ46+BB46</f>
        <v>161.84324793747288</v>
      </c>
      <c r="AZ46" s="19">
        <f>100/(BA46/60)</f>
        <v>86.843247937472867</v>
      </c>
      <c r="BA46" s="26">
        <v>69.09</v>
      </c>
      <c r="BB46" s="30">
        <f>100/4*BC46</f>
        <v>75</v>
      </c>
      <c r="BC46" s="29">
        <v>3</v>
      </c>
      <c r="BD46" s="41"/>
      <c r="BE46" s="28">
        <f>BF46+BH46</f>
        <v>158.15644082582145</v>
      </c>
      <c r="BF46" s="19">
        <f>100/(BG46/60)</f>
        <v>58.156440825821456</v>
      </c>
      <c r="BG46" s="26">
        <v>103.17</v>
      </c>
      <c r="BH46" s="30">
        <f>100/4*BI46</f>
        <v>100</v>
      </c>
      <c r="BI46" s="29">
        <v>4</v>
      </c>
      <c r="BJ46" s="24" t="s">
        <v>92</v>
      </c>
      <c r="BK46" s="28">
        <v>0</v>
      </c>
      <c r="BL46" s="11" t="s">
        <v>169</v>
      </c>
      <c r="BM46" s="26" t="s">
        <v>169</v>
      </c>
      <c r="BN46" s="30" t="s">
        <v>169</v>
      </c>
      <c r="BO46" s="40" t="s">
        <v>169</v>
      </c>
      <c r="BP46" s="41"/>
      <c r="BQ46" s="28">
        <v>0</v>
      </c>
      <c r="BR46" s="11" t="s">
        <v>169</v>
      </c>
      <c r="BS46" s="26" t="s">
        <v>169</v>
      </c>
      <c r="BT46" s="30" t="s">
        <v>169</v>
      </c>
      <c r="BU46" s="40" t="s">
        <v>169</v>
      </c>
      <c r="BV46" s="41"/>
      <c r="BW46" s="28">
        <v>0</v>
      </c>
      <c r="BX46" s="11" t="s">
        <v>169</v>
      </c>
      <c r="BY46" s="26" t="s">
        <v>169</v>
      </c>
      <c r="BZ46" s="30" t="s">
        <v>169</v>
      </c>
      <c r="CA46" s="40" t="s">
        <v>169</v>
      </c>
      <c r="CB46" s="41"/>
      <c r="CC46" s="28">
        <v>0</v>
      </c>
      <c r="CD46" s="11" t="s">
        <v>169</v>
      </c>
      <c r="CE46" s="26" t="s">
        <v>169</v>
      </c>
      <c r="CF46" s="30" t="s">
        <v>169</v>
      </c>
      <c r="CG46" s="40" t="s">
        <v>169</v>
      </c>
      <c r="CH46" s="41"/>
      <c r="CI46" s="28">
        <v>0</v>
      </c>
      <c r="CJ46" s="11" t="s">
        <v>169</v>
      </c>
      <c r="CK46" s="26" t="s">
        <v>169</v>
      </c>
      <c r="CL46" s="30" t="s">
        <v>169</v>
      </c>
      <c r="CM46" s="40" t="s">
        <v>169</v>
      </c>
      <c r="CN46" s="23"/>
      <c r="CO46" s="23"/>
      <c r="CP46" s="23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</row>
    <row r="47" spans="1:105" x14ac:dyDescent="0.25">
      <c r="A47" s="38" t="s">
        <v>148</v>
      </c>
      <c r="B47" s="24" t="s">
        <v>241</v>
      </c>
      <c r="C47" s="53" t="s">
        <v>242</v>
      </c>
      <c r="D47" s="53" t="s">
        <v>112</v>
      </c>
      <c r="E47" s="59">
        <f>F47*(I47+O47+U47+AA47+AG47+AM47+AS47+AY47+BE47+BK47+BQ47+BW47+CC47+CI47)</f>
        <v>746.57136283898774</v>
      </c>
      <c r="F47" s="26">
        <v>1</v>
      </c>
      <c r="G47" s="41">
        <f>+IF(I47&gt;0,1,0)+IF(O47&gt;0,1,0)+IF(U47&gt;0,1,0)+IF(AA47&gt;0,1,0)+IF(AG47&gt;0,1,0)+IF(AM47&gt;0,1,0)+IF(AS47&gt;0,1,0)+IF(AY47&gt;0,1,0)+IF(BE47&gt;0,1,0)+IF(BK47&gt;0,1,0)+IF(BQ47&gt;0,1,0)+IF(BW47&gt;0,1,0)+IF(CC47&gt;0,1,0)+IF(CI47&gt;0,1,0)</f>
        <v>3</v>
      </c>
      <c r="H47" s="19">
        <f>E47/G47</f>
        <v>248.85712094632925</v>
      </c>
      <c r="I47" s="28">
        <v>0</v>
      </c>
      <c r="J47" s="19" t="s">
        <v>169</v>
      </c>
      <c r="K47" s="26" t="s">
        <v>169</v>
      </c>
      <c r="L47" s="30" t="s">
        <v>169</v>
      </c>
      <c r="M47" s="40" t="s">
        <v>169</v>
      </c>
      <c r="N47" s="19"/>
      <c r="O47" s="28">
        <v>0</v>
      </c>
      <c r="P47" s="19" t="s">
        <v>169</v>
      </c>
      <c r="Q47" s="26" t="s">
        <v>169</v>
      </c>
      <c r="R47" s="30" t="s">
        <v>169</v>
      </c>
      <c r="S47" s="40" t="s">
        <v>169</v>
      </c>
      <c r="T47" s="44"/>
      <c r="U47" s="28">
        <v>0</v>
      </c>
      <c r="V47" s="19" t="s">
        <v>169</v>
      </c>
      <c r="W47" s="26" t="s">
        <v>169</v>
      </c>
      <c r="X47" s="30" t="s">
        <v>169</v>
      </c>
      <c r="Y47" s="40" t="s">
        <v>169</v>
      </c>
      <c r="Z47" s="19"/>
      <c r="AA47" s="28">
        <v>0</v>
      </c>
      <c r="AB47" s="19" t="s">
        <v>169</v>
      </c>
      <c r="AC47" s="26" t="s">
        <v>169</v>
      </c>
      <c r="AD47" s="30" t="s">
        <v>169</v>
      </c>
      <c r="AE47" s="40" t="s">
        <v>169</v>
      </c>
      <c r="AF47" s="30"/>
      <c r="AG47" s="28">
        <v>0</v>
      </c>
      <c r="AH47" s="19" t="s">
        <v>169</v>
      </c>
      <c r="AI47" s="26" t="s">
        <v>169</v>
      </c>
      <c r="AJ47" s="30" t="s">
        <v>169</v>
      </c>
      <c r="AK47" s="40" t="s">
        <v>169</v>
      </c>
      <c r="AL47" s="14" t="s">
        <v>241</v>
      </c>
      <c r="AM47" s="28">
        <v>0</v>
      </c>
      <c r="AN47" s="11" t="s">
        <v>169</v>
      </c>
      <c r="AO47" s="26" t="s">
        <v>169</v>
      </c>
      <c r="AP47" s="30" t="s">
        <v>169</v>
      </c>
      <c r="AQ47" s="40" t="s">
        <v>169</v>
      </c>
      <c r="AR47" s="23"/>
      <c r="AS47" s="28">
        <v>0</v>
      </c>
      <c r="AT47" s="11" t="s">
        <v>169</v>
      </c>
      <c r="AU47" s="26" t="s">
        <v>169</v>
      </c>
      <c r="AV47" s="30" t="s">
        <v>169</v>
      </c>
      <c r="AW47" s="40" t="s">
        <v>169</v>
      </c>
      <c r="AX47" s="23"/>
      <c r="AY47" s="28">
        <v>0</v>
      </c>
      <c r="AZ47" s="11" t="s">
        <v>169</v>
      </c>
      <c r="BA47" s="26" t="s">
        <v>169</v>
      </c>
      <c r="BB47" s="30" t="s">
        <v>169</v>
      </c>
      <c r="BC47" s="40" t="s">
        <v>169</v>
      </c>
      <c r="BD47" s="23"/>
      <c r="BE47" s="28">
        <v>0</v>
      </c>
      <c r="BF47" s="11" t="s">
        <v>169</v>
      </c>
      <c r="BG47" s="26" t="s">
        <v>169</v>
      </c>
      <c r="BH47" s="30" t="s">
        <v>169</v>
      </c>
      <c r="BI47" s="40" t="s">
        <v>169</v>
      </c>
      <c r="BJ47" s="23" t="s">
        <v>241</v>
      </c>
      <c r="BK47" s="28">
        <v>0</v>
      </c>
      <c r="BL47" s="11" t="s">
        <v>169</v>
      </c>
      <c r="BM47" s="26" t="s">
        <v>169</v>
      </c>
      <c r="BN47" s="30" t="s">
        <v>169</v>
      </c>
      <c r="BO47" s="40" t="s">
        <v>169</v>
      </c>
      <c r="BP47" s="23"/>
      <c r="BQ47" s="28">
        <v>0</v>
      </c>
      <c r="BR47" s="11" t="s">
        <v>169</v>
      </c>
      <c r="BS47" s="26" t="s">
        <v>169</v>
      </c>
      <c r="BT47" s="30" t="s">
        <v>169</v>
      </c>
      <c r="BU47" s="40" t="s">
        <v>169</v>
      </c>
      <c r="BV47" s="23"/>
      <c r="BW47" s="28">
        <f>(BX47+BZ47)/1.7</f>
        <v>257.2721396250808</v>
      </c>
      <c r="BX47" s="19">
        <f>100/(BY47/60)*2.5</f>
        <v>137.36263736263734</v>
      </c>
      <c r="BY47" s="26">
        <v>109.2</v>
      </c>
      <c r="BZ47" s="30">
        <f>100/4*CA47</f>
        <v>300</v>
      </c>
      <c r="CA47" s="29">
        <v>12</v>
      </c>
      <c r="CB47" s="23"/>
      <c r="CC47" s="28">
        <f>(CD47+CF47)*0.64</f>
        <v>269.6974169741697</v>
      </c>
      <c r="CD47" s="19">
        <f>100/(CE47/60)</f>
        <v>221.40221402214019</v>
      </c>
      <c r="CE47" s="26">
        <v>27.1</v>
      </c>
      <c r="CF47" s="30">
        <f>100/4*CG47</f>
        <v>200</v>
      </c>
      <c r="CG47" s="29">
        <v>8</v>
      </c>
      <c r="CH47" s="23"/>
      <c r="CI47" s="28">
        <f>(CJ47+CL47)/2</f>
        <v>219.60180623973727</v>
      </c>
      <c r="CJ47" s="19">
        <f>100/(CK47/60)</f>
        <v>164.20361247947454</v>
      </c>
      <c r="CK47" s="26">
        <v>36.54</v>
      </c>
      <c r="CL47" s="30">
        <f>100/4*CM47</f>
        <v>275</v>
      </c>
      <c r="CM47" s="29">
        <v>11</v>
      </c>
      <c r="CN47" s="23"/>
      <c r="CO47" s="23"/>
      <c r="CP47" s="23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</row>
    <row r="48" spans="1:105" x14ac:dyDescent="0.25">
      <c r="A48" s="38" t="s">
        <v>149</v>
      </c>
      <c r="B48" s="24" t="s">
        <v>165</v>
      </c>
      <c r="C48" s="53" t="s">
        <v>166</v>
      </c>
      <c r="D48" s="53" t="s">
        <v>17</v>
      </c>
      <c r="E48" s="59">
        <f>F48*(I48+O48+U48+AA48+AG48+AM48+AS48+AY48+BE48+BK48+BQ48+BW48+CC48+CI48)</f>
        <v>742.72258422497794</v>
      </c>
      <c r="F48" s="26">
        <v>1.4</v>
      </c>
      <c r="G48" s="41">
        <f>+IF(I48&gt;0,1,0)+IF(O48&gt;0,1,0)+IF(U48&gt;0,1,0)+IF(AA48&gt;0,1,0)+IF(AG48&gt;0,1,0)+IF(AM48&gt;0,1,0)+IF(AS48&gt;0,1,0)+IF(AY48&gt;0,1,0)+IF(BE48&gt;0,1,0)+IF(BK48&gt;0,1,0)+IF(BQ48&gt;0,1,0)+IF(BW48&gt;0,1,0)+IF(CC48&gt;0,1,0)+IF(CI48&gt;0,1,0)</f>
        <v>4</v>
      </c>
      <c r="H48" s="19">
        <f>E48/G48</f>
        <v>185.68064605624448</v>
      </c>
      <c r="I48" s="28">
        <f>J48+L48</f>
        <v>187.6936568254896</v>
      </c>
      <c r="J48" s="19">
        <f>100/(K48/60)</f>
        <v>87.693656825489612</v>
      </c>
      <c r="K48" s="26">
        <v>68.42</v>
      </c>
      <c r="L48" s="30">
        <f>100/4*M48</f>
        <v>100</v>
      </c>
      <c r="M48" s="42">
        <v>4</v>
      </c>
      <c r="N48" s="19"/>
      <c r="O48" s="28">
        <v>0</v>
      </c>
      <c r="P48" s="19" t="s">
        <v>169</v>
      </c>
      <c r="Q48" s="26" t="s">
        <v>169</v>
      </c>
      <c r="R48" s="30" t="s">
        <v>169</v>
      </c>
      <c r="S48" s="40" t="s">
        <v>169</v>
      </c>
      <c r="T48" s="19"/>
      <c r="U48" s="28">
        <f>V48+X48</f>
        <v>210.29411764705884</v>
      </c>
      <c r="V48" s="19">
        <f>100/(W48/60)</f>
        <v>110.29411764705883</v>
      </c>
      <c r="W48" s="26">
        <v>54.4</v>
      </c>
      <c r="X48" s="30">
        <f>100/4*Y48</f>
        <v>100</v>
      </c>
      <c r="Y48" s="29">
        <v>4</v>
      </c>
      <c r="Z48" s="19"/>
      <c r="AA48" s="28">
        <v>0</v>
      </c>
      <c r="AB48" s="19" t="s">
        <v>169</v>
      </c>
      <c r="AC48" s="26" t="s">
        <v>169</v>
      </c>
      <c r="AD48" s="30" t="s">
        <v>169</v>
      </c>
      <c r="AE48" s="40" t="s">
        <v>169</v>
      </c>
      <c r="AF48" s="19"/>
      <c r="AG48" s="28">
        <v>0</v>
      </c>
      <c r="AH48" s="19" t="s">
        <v>169</v>
      </c>
      <c r="AI48" s="26" t="s">
        <v>169</v>
      </c>
      <c r="AJ48" s="30" t="s">
        <v>169</v>
      </c>
      <c r="AK48" s="40" t="s">
        <v>169</v>
      </c>
      <c r="AL48" s="24" t="s">
        <v>165</v>
      </c>
      <c r="AM48" s="28">
        <v>0</v>
      </c>
      <c r="AN48" s="11" t="s">
        <v>169</v>
      </c>
      <c r="AO48" s="26" t="s">
        <v>169</v>
      </c>
      <c r="AP48" s="30" t="s">
        <v>169</v>
      </c>
      <c r="AQ48" s="40" t="s">
        <v>169</v>
      </c>
      <c r="AR48" s="23"/>
      <c r="AS48" s="28">
        <v>0</v>
      </c>
      <c r="AT48" s="11" t="s">
        <v>169</v>
      </c>
      <c r="AU48" s="26" t="s">
        <v>169</v>
      </c>
      <c r="AV48" s="30" t="s">
        <v>169</v>
      </c>
      <c r="AW48" s="40" t="s">
        <v>169</v>
      </c>
      <c r="AX48" s="23"/>
      <c r="AY48" s="28">
        <v>0</v>
      </c>
      <c r="AZ48" s="11" t="s">
        <v>169</v>
      </c>
      <c r="BA48" s="26" t="s">
        <v>169</v>
      </c>
      <c r="BB48" s="30" t="s">
        <v>169</v>
      </c>
      <c r="BC48" s="40" t="s">
        <v>169</v>
      </c>
      <c r="BD48" s="23"/>
      <c r="BE48" s="28">
        <v>0</v>
      </c>
      <c r="BF48" s="11" t="s">
        <v>169</v>
      </c>
      <c r="BG48" s="26" t="s">
        <v>169</v>
      </c>
      <c r="BH48" s="30" t="s">
        <v>169</v>
      </c>
      <c r="BI48" s="40" t="s">
        <v>169</v>
      </c>
      <c r="BJ48" s="24" t="s">
        <v>165</v>
      </c>
      <c r="BK48" s="28">
        <f>BL48+BN48</f>
        <v>66.666666666666671</v>
      </c>
      <c r="BL48" s="19">
        <f>100/(BM48/60)</f>
        <v>66.666666666666671</v>
      </c>
      <c r="BM48" s="26">
        <v>90</v>
      </c>
      <c r="BN48" s="30">
        <f>100/4*BO48</f>
        <v>0</v>
      </c>
      <c r="BO48" s="29">
        <v>0</v>
      </c>
      <c r="BP48" s="23"/>
      <c r="BQ48" s="28">
        <v>0</v>
      </c>
      <c r="BR48" s="11" t="s">
        <v>169</v>
      </c>
      <c r="BS48" s="26" t="s">
        <v>169</v>
      </c>
      <c r="BT48" s="30" t="s">
        <v>169</v>
      </c>
      <c r="BU48" s="40" t="s">
        <v>169</v>
      </c>
      <c r="BV48" s="23"/>
      <c r="BW48" s="28">
        <v>0</v>
      </c>
      <c r="BX48" s="11" t="s">
        <v>169</v>
      </c>
      <c r="BY48" s="26" t="s">
        <v>169</v>
      </c>
      <c r="BZ48" s="30" t="s">
        <v>169</v>
      </c>
      <c r="CA48" s="40" t="s">
        <v>169</v>
      </c>
      <c r="CB48" s="23"/>
      <c r="CC48" s="28">
        <v>0</v>
      </c>
      <c r="CD48" s="11" t="s">
        <v>169</v>
      </c>
      <c r="CE48" s="26" t="s">
        <v>169</v>
      </c>
      <c r="CF48" s="30" t="s">
        <v>169</v>
      </c>
      <c r="CG48" s="40" t="s">
        <v>169</v>
      </c>
      <c r="CH48" s="23"/>
      <c r="CI48" s="28">
        <f>(CJ48+CL48)/2</f>
        <v>65.86169045005488</v>
      </c>
      <c r="CJ48" s="19">
        <f>100/(CK48/60)</f>
        <v>131.72338090010976</v>
      </c>
      <c r="CK48" s="26">
        <v>45.55</v>
      </c>
      <c r="CL48" s="30">
        <f>100/4*CM48</f>
        <v>0</v>
      </c>
      <c r="CM48" s="29">
        <v>0</v>
      </c>
      <c r="CN48" s="23"/>
      <c r="CO48" s="23"/>
      <c r="CP48" s="23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</row>
    <row r="49" spans="1:105" x14ac:dyDescent="0.25">
      <c r="A49" s="38" t="s">
        <v>150</v>
      </c>
      <c r="B49" s="24" t="s">
        <v>174</v>
      </c>
      <c r="C49" s="53" t="s">
        <v>175</v>
      </c>
      <c r="D49" s="53" t="s">
        <v>66</v>
      </c>
      <c r="E49" s="59">
        <f>F49*(I49+O49+U49+AA49+AG49+AM49+AS49+AY49+BE49+BK49+BQ49+BW49+CC49+CI49)</f>
        <v>725.49418772281979</v>
      </c>
      <c r="F49" s="26">
        <v>1.24</v>
      </c>
      <c r="G49" s="41">
        <f>+IF(I49&gt;0,1,0)+IF(O49&gt;0,1,0)+IF(U49&gt;0,1,0)+IF(AA49&gt;0,1,0)+IF(AG49&gt;0,1,0)+IF(AM49&gt;0,1,0)+IF(AS49&gt;0,1,0)+IF(AY49&gt;0,1,0)+IF(BE49&gt;0,1,0)+IF(BK49&gt;0,1,0)+IF(BQ49&gt;0,1,0)+IF(BW49&gt;0,1,0)+IF(CC49&gt;0,1,0)+IF(CI49&gt;0,1,0)</f>
        <v>3</v>
      </c>
      <c r="H49" s="19">
        <f>E49/G49</f>
        <v>241.83139590760661</v>
      </c>
      <c r="I49" s="28">
        <v>0</v>
      </c>
      <c r="J49" s="19" t="s">
        <v>169</v>
      </c>
      <c r="K49" s="26" t="s">
        <v>169</v>
      </c>
      <c r="L49" s="30" t="s">
        <v>169</v>
      </c>
      <c r="M49" s="40" t="s">
        <v>169</v>
      </c>
      <c r="N49" s="19"/>
      <c r="O49" s="28">
        <v>0</v>
      </c>
      <c r="P49" s="19" t="s">
        <v>169</v>
      </c>
      <c r="Q49" s="26" t="s">
        <v>169</v>
      </c>
      <c r="R49" s="30" t="s">
        <v>169</v>
      </c>
      <c r="S49" s="40" t="s">
        <v>169</v>
      </c>
      <c r="T49" s="19"/>
      <c r="U49" s="28">
        <f>V49+X49</f>
        <v>163.17046289493021</v>
      </c>
      <c r="V49" s="19">
        <f>100/(W49/60)</f>
        <v>88.17046289493021</v>
      </c>
      <c r="W49" s="26">
        <v>68.05</v>
      </c>
      <c r="X49" s="30">
        <f>100/4*Y49</f>
        <v>75</v>
      </c>
      <c r="Y49" s="29">
        <v>3</v>
      </c>
      <c r="Z49" s="19"/>
      <c r="AA49" s="28">
        <f>AB49+AD49</f>
        <v>170.15902712815716</v>
      </c>
      <c r="AB49" s="19">
        <f>100/(AC49/60)</f>
        <v>70.159027128157149</v>
      </c>
      <c r="AC49" s="26">
        <v>85.52</v>
      </c>
      <c r="AD49" s="30">
        <f>100/4*AE49</f>
        <v>100</v>
      </c>
      <c r="AE49" s="29">
        <v>4</v>
      </c>
      <c r="AF49" s="30"/>
      <c r="AG49" s="28">
        <v>0</v>
      </c>
      <c r="AH49" s="19" t="s">
        <v>169</v>
      </c>
      <c r="AI49" s="26" t="s">
        <v>169</v>
      </c>
      <c r="AJ49" s="30" t="s">
        <v>169</v>
      </c>
      <c r="AK49" s="40" t="s">
        <v>169</v>
      </c>
      <c r="AL49" s="24" t="s">
        <v>174</v>
      </c>
      <c r="AM49" s="28">
        <v>0</v>
      </c>
      <c r="AN49" s="11" t="s">
        <v>169</v>
      </c>
      <c r="AO49" s="26" t="s">
        <v>169</v>
      </c>
      <c r="AP49" s="30" t="s">
        <v>169</v>
      </c>
      <c r="AQ49" s="40" t="s">
        <v>169</v>
      </c>
      <c r="AR49" s="30"/>
      <c r="AS49" s="28">
        <v>0</v>
      </c>
      <c r="AT49" s="11" t="s">
        <v>169</v>
      </c>
      <c r="AU49" s="26" t="s">
        <v>169</v>
      </c>
      <c r="AV49" s="30" t="s">
        <v>169</v>
      </c>
      <c r="AW49" s="40" t="s">
        <v>169</v>
      </c>
      <c r="AX49" s="30"/>
      <c r="AY49" s="28">
        <v>0</v>
      </c>
      <c r="AZ49" s="11" t="s">
        <v>169</v>
      </c>
      <c r="BA49" s="26" t="s">
        <v>169</v>
      </c>
      <c r="BB49" s="30" t="s">
        <v>169</v>
      </c>
      <c r="BC49" s="40" t="s">
        <v>169</v>
      </c>
      <c r="BD49" s="30"/>
      <c r="BE49" s="28">
        <v>0</v>
      </c>
      <c r="BF49" s="11" t="s">
        <v>169</v>
      </c>
      <c r="BG49" s="26" t="s">
        <v>169</v>
      </c>
      <c r="BH49" s="30" t="s">
        <v>169</v>
      </c>
      <c r="BI49" s="40" t="s">
        <v>169</v>
      </c>
      <c r="BJ49" s="24" t="s">
        <v>174</v>
      </c>
      <c r="BK49" s="28">
        <v>0</v>
      </c>
      <c r="BL49" s="11" t="s">
        <v>169</v>
      </c>
      <c r="BM49" s="26" t="s">
        <v>169</v>
      </c>
      <c r="BN49" s="30" t="s">
        <v>169</v>
      </c>
      <c r="BO49" s="40" t="s">
        <v>169</v>
      </c>
      <c r="BP49" s="30"/>
      <c r="BQ49" s="28">
        <v>0</v>
      </c>
      <c r="BR49" s="11" t="s">
        <v>169</v>
      </c>
      <c r="BS49" s="26" t="s">
        <v>169</v>
      </c>
      <c r="BT49" s="30" t="s">
        <v>169</v>
      </c>
      <c r="BU49" s="40" t="s">
        <v>169</v>
      </c>
      <c r="BV49" s="30"/>
      <c r="BW49" s="28">
        <v>0</v>
      </c>
      <c r="BX49" s="11" t="s">
        <v>169</v>
      </c>
      <c r="BY49" s="26" t="s">
        <v>169</v>
      </c>
      <c r="BZ49" s="30" t="s">
        <v>169</v>
      </c>
      <c r="CA49" s="40" t="s">
        <v>169</v>
      </c>
      <c r="CB49" s="30"/>
      <c r="CC49" s="28">
        <v>0</v>
      </c>
      <c r="CD49" s="11" t="s">
        <v>169</v>
      </c>
      <c r="CE49" s="26" t="s">
        <v>169</v>
      </c>
      <c r="CF49" s="30" t="s">
        <v>169</v>
      </c>
      <c r="CG49" s="40" t="s">
        <v>169</v>
      </c>
      <c r="CH49" s="30"/>
      <c r="CI49" s="28">
        <f>(CJ49+CL49)/2</f>
        <v>251.74646781789639</v>
      </c>
      <c r="CJ49" s="19">
        <f>100/(CK49/60)</f>
        <v>78.492935635792776</v>
      </c>
      <c r="CK49" s="26">
        <v>76.44</v>
      </c>
      <c r="CL49" s="30">
        <f>100/4*CM49</f>
        <v>425</v>
      </c>
      <c r="CM49" s="29">
        <v>17</v>
      </c>
      <c r="CN49" s="23"/>
      <c r="CO49" s="23"/>
      <c r="CP49" s="23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</row>
    <row r="50" spans="1:105" x14ac:dyDescent="0.25">
      <c r="A50" s="38" t="s">
        <v>151</v>
      </c>
      <c r="B50" s="24" t="s">
        <v>18</v>
      </c>
      <c r="C50" s="53" t="s">
        <v>19</v>
      </c>
      <c r="D50" s="53" t="s">
        <v>17</v>
      </c>
      <c r="E50" s="59">
        <f>F50*(I50+O50+U50+AA50+AG50+AM50+AS50+AY50+BE50+BK50+BQ50+BW50+CC50+CI50)</f>
        <v>714.10418084481569</v>
      </c>
      <c r="F50" s="26">
        <v>1.4</v>
      </c>
      <c r="G50" s="41">
        <f>+IF(I50&gt;0,1,0)+IF(O50&gt;0,1,0)+IF(U50&gt;0,1,0)+IF(AA50&gt;0,1,0)+IF(AG50&gt;0,1,0)+IF(AM50&gt;0,1,0)+IF(AS50&gt;0,1,0)+IF(AY50&gt;0,1,0)+IF(BE50&gt;0,1,0)+IF(BK50&gt;0,1,0)+IF(BQ50&gt;0,1,0)+IF(BW50&gt;0,1,0)+IF(CC50&gt;0,1,0)+IF(CI50&gt;0,1,0)</f>
        <v>3</v>
      </c>
      <c r="H50" s="19">
        <f>E50/G50</f>
        <v>238.0347269482719</v>
      </c>
      <c r="I50" s="28">
        <v>0</v>
      </c>
      <c r="J50" s="19" t="s">
        <v>169</v>
      </c>
      <c r="K50" s="26" t="s">
        <v>169</v>
      </c>
      <c r="L50" s="30" t="s">
        <v>169</v>
      </c>
      <c r="M50" s="40" t="s">
        <v>169</v>
      </c>
      <c r="N50" s="41"/>
      <c r="O50" s="28">
        <v>0</v>
      </c>
      <c r="P50" s="19" t="s">
        <v>169</v>
      </c>
      <c r="Q50" s="26" t="s">
        <v>169</v>
      </c>
      <c r="R50" s="30" t="s">
        <v>169</v>
      </c>
      <c r="S50" s="40" t="s">
        <v>169</v>
      </c>
      <c r="T50" s="41"/>
      <c r="U50" s="28">
        <v>0</v>
      </c>
      <c r="V50" s="19" t="s">
        <v>169</v>
      </c>
      <c r="W50" s="26" t="s">
        <v>169</v>
      </c>
      <c r="X50" s="30" t="s">
        <v>169</v>
      </c>
      <c r="Y50" s="40" t="s">
        <v>169</v>
      </c>
      <c r="Z50" s="41"/>
      <c r="AA50" s="28">
        <v>0</v>
      </c>
      <c r="AB50" s="19" t="s">
        <v>169</v>
      </c>
      <c r="AC50" s="26" t="s">
        <v>169</v>
      </c>
      <c r="AD50" s="30" t="s">
        <v>169</v>
      </c>
      <c r="AE50" s="40" t="s">
        <v>169</v>
      </c>
      <c r="AF50" s="41"/>
      <c r="AG50" s="28">
        <f>AH50+AJ50</f>
        <v>174.42004971002484</v>
      </c>
      <c r="AH50" s="19">
        <f>100/(AI50/60)</f>
        <v>99.420049710024855</v>
      </c>
      <c r="AI50" s="26">
        <v>60.35</v>
      </c>
      <c r="AJ50" s="30">
        <f>100/4*AK50</f>
        <v>75</v>
      </c>
      <c r="AK50" s="29">
        <v>3</v>
      </c>
      <c r="AL50" s="24" t="s">
        <v>18</v>
      </c>
      <c r="AM50" s="28">
        <v>0</v>
      </c>
      <c r="AN50" s="11" t="s">
        <v>169</v>
      </c>
      <c r="AO50" s="26" t="s">
        <v>169</v>
      </c>
      <c r="AP50" s="30" t="s">
        <v>169</v>
      </c>
      <c r="AQ50" s="40" t="s">
        <v>169</v>
      </c>
      <c r="AR50" s="41"/>
      <c r="AS50" s="28">
        <v>0</v>
      </c>
      <c r="AT50" s="11" t="s">
        <v>169</v>
      </c>
      <c r="AU50" s="26" t="s">
        <v>169</v>
      </c>
      <c r="AV50" s="30" t="s">
        <v>169</v>
      </c>
      <c r="AW50" s="40" t="s">
        <v>169</v>
      </c>
      <c r="AX50" s="41"/>
      <c r="AY50" s="28">
        <v>0</v>
      </c>
      <c r="AZ50" s="11" t="s">
        <v>169</v>
      </c>
      <c r="BA50" s="26" t="s">
        <v>169</v>
      </c>
      <c r="BB50" s="30" t="s">
        <v>169</v>
      </c>
      <c r="BC50" s="40" t="s">
        <v>169</v>
      </c>
      <c r="BD50" s="41"/>
      <c r="BE50" s="28">
        <v>0</v>
      </c>
      <c r="BF50" s="11" t="s">
        <v>169</v>
      </c>
      <c r="BG50" s="26" t="s">
        <v>169</v>
      </c>
      <c r="BH50" s="30" t="s">
        <v>169</v>
      </c>
      <c r="BI50" s="40" t="s">
        <v>169</v>
      </c>
      <c r="BJ50" s="24" t="s">
        <v>18</v>
      </c>
      <c r="BK50" s="28">
        <v>0</v>
      </c>
      <c r="BL50" s="11" t="s">
        <v>169</v>
      </c>
      <c r="BM50" s="26" t="s">
        <v>169</v>
      </c>
      <c r="BN50" s="30" t="s">
        <v>169</v>
      </c>
      <c r="BO50" s="40" t="s">
        <v>169</v>
      </c>
      <c r="BP50" s="41"/>
      <c r="BQ50" s="28">
        <v>0</v>
      </c>
      <c r="BR50" s="11" t="s">
        <v>169</v>
      </c>
      <c r="BS50" s="26" t="s">
        <v>169</v>
      </c>
      <c r="BT50" s="30" t="s">
        <v>169</v>
      </c>
      <c r="BU50" s="40" t="s">
        <v>169</v>
      </c>
      <c r="BV50" s="41"/>
      <c r="BW50" s="28">
        <f>(BX50+BZ50)/1.7</f>
        <v>175.98631538659816</v>
      </c>
      <c r="BX50" s="19">
        <f>100/(BY50/60)*2.5</f>
        <v>199.17673615721682</v>
      </c>
      <c r="BY50" s="26">
        <v>75.31</v>
      </c>
      <c r="BZ50" s="30">
        <f>100/4*CA50</f>
        <v>100</v>
      </c>
      <c r="CA50" s="29">
        <v>4</v>
      </c>
      <c r="CB50" s="41"/>
      <c r="CC50" s="28">
        <f>(CD50+CF50)*0.64</f>
        <v>159.66804979253112</v>
      </c>
      <c r="CD50" s="19">
        <f>100/(CE50/60)</f>
        <v>124.48132780082987</v>
      </c>
      <c r="CE50" s="26">
        <v>48.2</v>
      </c>
      <c r="CF50" s="30">
        <f>100/4*CG50</f>
        <v>125</v>
      </c>
      <c r="CG50" s="29">
        <v>5</v>
      </c>
      <c r="CH50" s="41"/>
      <c r="CI50" s="28">
        <v>0</v>
      </c>
      <c r="CJ50" s="11" t="s">
        <v>169</v>
      </c>
      <c r="CK50" s="26" t="s">
        <v>169</v>
      </c>
      <c r="CL50" s="30" t="s">
        <v>169</v>
      </c>
      <c r="CM50" s="40" t="s">
        <v>169</v>
      </c>
      <c r="CN50" s="23"/>
      <c r="CO50" s="23"/>
      <c r="CP50" s="23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</row>
    <row r="51" spans="1:105" x14ac:dyDescent="0.25">
      <c r="A51" s="38" t="s">
        <v>152</v>
      </c>
      <c r="B51" s="24" t="s">
        <v>72</v>
      </c>
      <c r="C51" s="53" t="s">
        <v>74</v>
      </c>
      <c r="D51" s="53" t="s">
        <v>17</v>
      </c>
      <c r="E51" s="59">
        <f>F51*(I51+O51+U51+AA51+AG51+AM51+AS51+AY51+BE51+BK51+BQ51+BW51+CC51+CI51)</f>
        <v>712.44496161567122</v>
      </c>
      <c r="F51" s="26">
        <v>1.4</v>
      </c>
      <c r="G51" s="41">
        <f>+IF(I51&gt;0,1,0)+IF(O51&gt;0,1,0)+IF(U51&gt;0,1,0)+IF(AA51&gt;0,1,0)+IF(AG51&gt;0,1,0)+IF(AM51&gt;0,1,0)+IF(AS51&gt;0,1,0)+IF(AY51&gt;0,1,0)+IF(BE51&gt;0,1,0)+IF(BK51&gt;0,1,0)+IF(BQ51&gt;0,1,0)+IF(BW51&gt;0,1,0)+IF(CC51&gt;0,1,0)+IF(CI51&gt;0,1,0)</f>
        <v>4</v>
      </c>
      <c r="H51" s="19">
        <f>E51/G51</f>
        <v>178.1112404039178</v>
      </c>
      <c r="I51" s="28">
        <f>J51+L51</f>
        <v>196.30818619582664</v>
      </c>
      <c r="J51" s="19">
        <f>100/(K51/60)</f>
        <v>96.30818619582665</v>
      </c>
      <c r="K51" s="26">
        <v>62.3</v>
      </c>
      <c r="L51" s="30">
        <f>100/4*M51</f>
        <v>100</v>
      </c>
      <c r="M51" s="42">
        <v>4</v>
      </c>
      <c r="N51" s="41"/>
      <c r="O51" s="28">
        <v>0</v>
      </c>
      <c r="P51" s="19" t="s">
        <v>169</v>
      </c>
      <c r="Q51" s="26" t="s">
        <v>169</v>
      </c>
      <c r="R51" s="30" t="s">
        <v>169</v>
      </c>
      <c r="S51" s="40" t="s">
        <v>169</v>
      </c>
      <c r="T51" s="41"/>
      <c r="U51" s="28">
        <v>0</v>
      </c>
      <c r="V51" s="19" t="s">
        <v>169</v>
      </c>
      <c r="W51" s="26" t="s">
        <v>169</v>
      </c>
      <c r="X51" s="30" t="s">
        <v>169</v>
      </c>
      <c r="Y51" s="40" t="s">
        <v>169</v>
      </c>
      <c r="Z51" s="41"/>
      <c r="AA51" s="28">
        <v>0</v>
      </c>
      <c r="AB51" s="19" t="s">
        <v>169</v>
      </c>
      <c r="AC51" s="26" t="s">
        <v>169</v>
      </c>
      <c r="AD51" s="30" t="s">
        <v>169</v>
      </c>
      <c r="AE51" s="40" t="s">
        <v>169</v>
      </c>
      <c r="AF51" s="41"/>
      <c r="AG51" s="28">
        <f>AH51+AJ51</f>
        <v>174.42004971002484</v>
      </c>
      <c r="AH51" s="19">
        <f>100/(AI51/60)</f>
        <v>99.420049710024855</v>
      </c>
      <c r="AI51" s="26">
        <v>60.35</v>
      </c>
      <c r="AJ51" s="30">
        <f>100/4*AK51</f>
        <v>75</v>
      </c>
      <c r="AK51" s="29">
        <v>3</v>
      </c>
      <c r="AL51" s="24" t="s">
        <v>72</v>
      </c>
      <c r="AM51" s="28">
        <v>0</v>
      </c>
      <c r="AN51" s="11" t="s">
        <v>169</v>
      </c>
      <c r="AO51" s="26" t="s">
        <v>169</v>
      </c>
      <c r="AP51" s="30" t="s">
        <v>169</v>
      </c>
      <c r="AQ51" s="40" t="s">
        <v>169</v>
      </c>
      <c r="AR51" s="41"/>
      <c r="AS51" s="28">
        <v>0</v>
      </c>
      <c r="AT51" s="11" t="s">
        <v>169</v>
      </c>
      <c r="AU51" s="26" t="s">
        <v>169</v>
      </c>
      <c r="AV51" s="30" t="s">
        <v>169</v>
      </c>
      <c r="AW51" s="40" t="s">
        <v>169</v>
      </c>
      <c r="AX51" s="41"/>
      <c r="AY51" s="28">
        <v>0</v>
      </c>
      <c r="AZ51" s="11" t="s">
        <v>169</v>
      </c>
      <c r="BA51" s="26" t="s">
        <v>169</v>
      </c>
      <c r="BB51" s="30" t="s">
        <v>169</v>
      </c>
      <c r="BC51" s="40" t="s">
        <v>169</v>
      </c>
      <c r="BD51" s="41"/>
      <c r="BE51" s="28">
        <v>0</v>
      </c>
      <c r="BF51" s="11" t="s">
        <v>169</v>
      </c>
      <c r="BG51" s="26" t="s">
        <v>169</v>
      </c>
      <c r="BH51" s="30" t="s">
        <v>169</v>
      </c>
      <c r="BI51" s="40" t="s">
        <v>169</v>
      </c>
      <c r="BJ51" s="24" t="s">
        <v>72</v>
      </c>
      <c r="BK51" s="28">
        <f>BL51+BN51</f>
        <v>82.861483220549658</v>
      </c>
      <c r="BL51" s="19">
        <f>100/(BM51/60)</f>
        <v>82.861483220549658</v>
      </c>
      <c r="BM51" s="26">
        <v>72.41</v>
      </c>
      <c r="BN51" s="30">
        <f>100/4*BO51</f>
        <v>0</v>
      </c>
      <c r="BO51" s="29">
        <v>0</v>
      </c>
      <c r="BP51" s="41"/>
      <c r="BQ51" s="28">
        <v>0</v>
      </c>
      <c r="BR51" s="11" t="s">
        <v>169</v>
      </c>
      <c r="BS51" s="26" t="s">
        <v>169</v>
      </c>
      <c r="BT51" s="30" t="s">
        <v>169</v>
      </c>
      <c r="BU51" s="40" t="s">
        <v>169</v>
      </c>
      <c r="BV51" s="41"/>
      <c r="BW51" s="28">
        <v>0</v>
      </c>
      <c r="BX51" s="11" t="s">
        <v>169</v>
      </c>
      <c r="BY51" s="26" t="s">
        <v>169</v>
      </c>
      <c r="BZ51" s="30" t="s">
        <v>169</v>
      </c>
      <c r="CA51" s="40" t="s">
        <v>169</v>
      </c>
      <c r="CB51" s="41"/>
      <c r="CC51" s="28">
        <v>0</v>
      </c>
      <c r="CD51" s="11" t="s">
        <v>169</v>
      </c>
      <c r="CE51" s="26" t="s">
        <v>169</v>
      </c>
      <c r="CF51" s="30" t="s">
        <v>169</v>
      </c>
      <c r="CG51" s="40" t="s">
        <v>169</v>
      </c>
      <c r="CH51" s="41"/>
      <c r="CI51" s="28">
        <f>(CJ51+CL51)/2</f>
        <v>55.299539170506911</v>
      </c>
      <c r="CJ51" s="19">
        <f>100/(CK51/60)</f>
        <v>110.59907834101382</v>
      </c>
      <c r="CK51" s="26">
        <v>54.25</v>
      </c>
      <c r="CL51" s="30">
        <f>100/4*CM51</f>
        <v>0</v>
      </c>
      <c r="CM51" s="29">
        <v>0</v>
      </c>
      <c r="CN51" s="23"/>
      <c r="CO51" s="23"/>
      <c r="CP51" s="23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</row>
    <row r="52" spans="1:105" x14ac:dyDescent="0.25">
      <c r="A52" s="38" t="s">
        <v>167</v>
      </c>
      <c r="B52" s="24" t="s">
        <v>217</v>
      </c>
      <c r="C52" s="53" t="s">
        <v>218</v>
      </c>
      <c r="D52" s="53" t="s">
        <v>5</v>
      </c>
      <c r="E52" s="59">
        <f>F52*(I52+O52+U52+AA52+AG52+AM52+AS52+AY52+BE52+BK52+BQ52+BW52+CC52+CI52)</f>
        <v>695.62608678959612</v>
      </c>
      <c r="F52" s="26">
        <v>1.03</v>
      </c>
      <c r="G52" s="41">
        <f>+IF(I52&gt;0,1,0)+IF(O52&gt;0,1,0)+IF(U52&gt;0,1,0)+IF(AA52&gt;0,1,0)+IF(AG52&gt;0,1,0)+IF(AM52&gt;0,1,0)+IF(AS52&gt;0,1,0)+IF(AY52&gt;0,1,0)+IF(BE52&gt;0,1,0)+IF(BK52&gt;0,1,0)+IF(BQ52&gt;0,1,0)+IF(BW52&gt;0,1,0)+IF(CC52&gt;0,1,0)+IF(CI52&gt;0,1,0)</f>
        <v>3</v>
      </c>
      <c r="H52" s="19">
        <f>E52/G52</f>
        <v>231.8753622631987</v>
      </c>
      <c r="I52" s="28">
        <v>0</v>
      </c>
      <c r="J52" s="19" t="s">
        <v>169</v>
      </c>
      <c r="K52" s="26" t="s">
        <v>169</v>
      </c>
      <c r="L52" s="30" t="s">
        <v>169</v>
      </c>
      <c r="M52" s="40" t="s">
        <v>169</v>
      </c>
      <c r="N52" s="19"/>
      <c r="O52" s="28">
        <v>0</v>
      </c>
      <c r="P52" s="19" t="s">
        <v>169</v>
      </c>
      <c r="Q52" s="26" t="s">
        <v>169</v>
      </c>
      <c r="R52" s="30" t="s">
        <v>169</v>
      </c>
      <c r="S52" s="40" t="s">
        <v>169</v>
      </c>
      <c r="T52" s="19"/>
      <c r="U52" s="28">
        <v>0</v>
      </c>
      <c r="V52" s="19" t="s">
        <v>169</v>
      </c>
      <c r="W52" s="26" t="s">
        <v>169</v>
      </c>
      <c r="X52" s="30" t="s">
        <v>169</v>
      </c>
      <c r="Y52" s="40" t="s">
        <v>169</v>
      </c>
      <c r="Z52" s="19"/>
      <c r="AA52" s="28">
        <v>0</v>
      </c>
      <c r="AB52" s="19" t="s">
        <v>169</v>
      </c>
      <c r="AC52" s="26" t="s">
        <v>169</v>
      </c>
      <c r="AD52" s="30" t="s">
        <v>169</v>
      </c>
      <c r="AE52" s="40" t="s">
        <v>169</v>
      </c>
      <c r="AF52" s="19"/>
      <c r="AG52" s="28">
        <v>0</v>
      </c>
      <c r="AH52" s="19" t="s">
        <v>169</v>
      </c>
      <c r="AI52" s="26" t="s">
        <v>169</v>
      </c>
      <c r="AJ52" s="30" t="s">
        <v>169</v>
      </c>
      <c r="AK52" s="40" t="s">
        <v>169</v>
      </c>
      <c r="AL52" s="14" t="s">
        <v>217</v>
      </c>
      <c r="AM52" s="28">
        <v>0</v>
      </c>
      <c r="AN52" s="11" t="s">
        <v>169</v>
      </c>
      <c r="AO52" s="26" t="s">
        <v>169</v>
      </c>
      <c r="AP52" s="30" t="s">
        <v>169</v>
      </c>
      <c r="AQ52" s="40" t="s">
        <v>169</v>
      </c>
      <c r="AR52" s="23"/>
      <c r="AS52" s="28">
        <f>(AT52+AV52)*0.8</f>
        <v>228.5608856088561</v>
      </c>
      <c r="AT52" s="19">
        <f>100/(AU52/60)</f>
        <v>110.70110701107009</v>
      </c>
      <c r="AU52" s="26">
        <v>54.2</v>
      </c>
      <c r="AV52" s="30">
        <f>100/4*AW52</f>
        <v>175</v>
      </c>
      <c r="AW52" s="29">
        <v>7</v>
      </c>
      <c r="AX52" s="23"/>
      <c r="AY52" s="28">
        <v>0</v>
      </c>
      <c r="AZ52" s="11" t="s">
        <v>169</v>
      </c>
      <c r="BA52" s="26" t="s">
        <v>169</v>
      </c>
      <c r="BB52" s="30" t="s">
        <v>169</v>
      </c>
      <c r="BC52" s="40" t="s">
        <v>169</v>
      </c>
      <c r="BD52" s="23"/>
      <c r="BE52" s="28">
        <v>0</v>
      </c>
      <c r="BF52" s="11" t="s">
        <v>169</v>
      </c>
      <c r="BG52" s="26" t="s">
        <v>169</v>
      </c>
      <c r="BH52" s="30" t="s">
        <v>169</v>
      </c>
      <c r="BI52" s="40" t="s">
        <v>169</v>
      </c>
      <c r="BJ52" s="14" t="s">
        <v>217</v>
      </c>
      <c r="BK52" s="28">
        <v>0</v>
      </c>
      <c r="BL52" s="11" t="s">
        <v>169</v>
      </c>
      <c r="BM52" s="26" t="s">
        <v>169</v>
      </c>
      <c r="BN52" s="30" t="s">
        <v>169</v>
      </c>
      <c r="BO52" s="40" t="s">
        <v>169</v>
      </c>
      <c r="BP52" s="23"/>
      <c r="BQ52" s="28">
        <f>BR52+BT52</f>
        <v>257.89036544850501</v>
      </c>
      <c r="BR52" s="19">
        <f>100/(BS52/60)</f>
        <v>132.89036544850498</v>
      </c>
      <c r="BS52" s="26">
        <v>45.15</v>
      </c>
      <c r="BT52" s="30">
        <f>100/4*BU52</f>
        <v>125</v>
      </c>
      <c r="BU52" s="29">
        <v>5</v>
      </c>
      <c r="BV52" s="23"/>
      <c r="BW52" s="28">
        <v>0</v>
      </c>
      <c r="BX52" s="11" t="s">
        <v>169</v>
      </c>
      <c r="BY52" s="26" t="s">
        <v>169</v>
      </c>
      <c r="BZ52" s="30" t="s">
        <v>169</v>
      </c>
      <c r="CA52" s="40" t="s">
        <v>169</v>
      </c>
      <c r="CB52" s="23"/>
      <c r="CC52" s="28">
        <v>0</v>
      </c>
      <c r="CD52" s="11" t="s">
        <v>169</v>
      </c>
      <c r="CE52" s="26" t="s">
        <v>169</v>
      </c>
      <c r="CF52" s="30" t="s">
        <v>169</v>
      </c>
      <c r="CG52" s="40" t="s">
        <v>169</v>
      </c>
      <c r="CH52" s="23"/>
      <c r="CI52" s="28">
        <f>(CJ52+CL52)/2</f>
        <v>188.91388174807199</v>
      </c>
      <c r="CJ52" s="19">
        <f>100/(CK52/60)</f>
        <v>102.82776349614396</v>
      </c>
      <c r="CK52" s="26">
        <v>58.35</v>
      </c>
      <c r="CL52" s="30">
        <f>100/4*CM52</f>
        <v>275</v>
      </c>
      <c r="CM52" s="29">
        <v>11</v>
      </c>
      <c r="CN52" s="23"/>
      <c r="CO52" s="23"/>
      <c r="CP52" s="23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</row>
    <row r="53" spans="1:105" x14ac:dyDescent="0.25">
      <c r="A53" s="38" t="s">
        <v>170</v>
      </c>
      <c r="B53" s="24" t="s">
        <v>204</v>
      </c>
      <c r="C53" s="53" t="s">
        <v>205</v>
      </c>
      <c r="D53" s="53" t="s">
        <v>112</v>
      </c>
      <c r="E53" s="59">
        <f>F53*(I53+O53+U53+AA53+AG53+AM53+AS53+AY53+BE53+BK53+BQ53+BW53+CC53+CI53)</f>
        <v>666.52251134991525</v>
      </c>
      <c r="F53" s="26">
        <v>1</v>
      </c>
      <c r="G53" s="41">
        <f>+IF(I53&gt;0,1,0)+IF(O53&gt;0,1,0)+IF(U53&gt;0,1,0)+IF(AA53&gt;0,1,0)+IF(AG53&gt;0,1,0)+IF(AM53&gt;0,1,0)+IF(AS53&gt;0,1,0)+IF(AY53&gt;0,1,0)+IF(BE53&gt;0,1,0)+IF(BK53&gt;0,1,0)+IF(BQ53&gt;0,1,0)+IF(BW53&gt;0,1,0)+IF(CC53&gt;0,1,0)+IF(CI53&gt;0,1,0)</f>
        <v>4</v>
      </c>
      <c r="H53" s="19">
        <f>E53/G53</f>
        <v>166.63062783747881</v>
      </c>
      <c r="I53" s="28">
        <v>0</v>
      </c>
      <c r="J53" s="19" t="s">
        <v>169</v>
      </c>
      <c r="K53" s="26" t="s">
        <v>169</v>
      </c>
      <c r="L53" s="30" t="s">
        <v>169</v>
      </c>
      <c r="M53" s="40" t="s">
        <v>169</v>
      </c>
      <c r="N53" s="19"/>
      <c r="O53" s="28">
        <v>0</v>
      </c>
      <c r="P53" s="19" t="s">
        <v>169</v>
      </c>
      <c r="Q53" s="26" t="s">
        <v>169</v>
      </c>
      <c r="R53" s="30" t="s">
        <v>169</v>
      </c>
      <c r="S53" s="40" t="s">
        <v>169</v>
      </c>
      <c r="T53" s="19"/>
      <c r="U53" s="28">
        <v>0</v>
      </c>
      <c r="V53" s="19" t="s">
        <v>169</v>
      </c>
      <c r="W53" s="26" t="s">
        <v>169</v>
      </c>
      <c r="X53" s="30" t="s">
        <v>169</v>
      </c>
      <c r="Y53" s="40" t="s">
        <v>169</v>
      </c>
      <c r="Z53" s="19"/>
      <c r="AA53" s="28">
        <v>0</v>
      </c>
      <c r="AB53" s="19" t="s">
        <v>169</v>
      </c>
      <c r="AC53" s="26" t="s">
        <v>169</v>
      </c>
      <c r="AD53" s="30" t="s">
        <v>169</v>
      </c>
      <c r="AE53" s="40" t="s">
        <v>169</v>
      </c>
      <c r="AF53" s="19"/>
      <c r="AG53" s="28">
        <v>166.63</v>
      </c>
      <c r="AH53" s="11" t="s">
        <v>286</v>
      </c>
      <c r="AI53" s="26" t="s">
        <v>286</v>
      </c>
      <c r="AJ53" s="30" t="s">
        <v>286</v>
      </c>
      <c r="AK53" s="40" t="s">
        <v>286</v>
      </c>
      <c r="AL53" s="14" t="s">
        <v>204</v>
      </c>
      <c r="AM53" s="28">
        <f>(AN53+AP53)/2</f>
        <v>163.06495690561277</v>
      </c>
      <c r="AN53" s="19">
        <f>100/(AO53/60)</f>
        <v>126.12991381122555</v>
      </c>
      <c r="AO53" s="26">
        <v>47.57</v>
      </c>
      <c r="AP53" s="30">
        <f>100/4*AQ53</f>
        <v>200</v>
      </c>
      <c r="AQ53" s="29">
        <v>8</v>
      </c>
      <c r="AR53" s="23"/>
      <c r="AS53" s="28">
        <v>0</v>
      </c>
      <c r="AT53" s="11" t="s">
        <v>169</v>
      </c>
      <c r="AU53" s="26" t="s">
        <v>169</v>
      </c>
      <c r="AV53" s="30" t="s">
        <v>169</v>
      </c>
      <c r="AW53" s="40" t="s">
        <v>169</v>
      </c>
      <c r="AX53" s="23"/>
      <c r="AY53" s="28">
        <v>0</v>
      </c>
      <c r="AZ53" s="11" t="s">
        <v>169</v>
      </c>
      <c r="BA53" s="26" t="s">
        <v>169</v>
      </c>
      <c r="BB53" s="30" t="s">
        <v>169</v>
      </c>
      <c r="BC53" s="40" t="s">
        <v>169</v>
      </c>
      <c r="BD53" s="23"/>
      <c r="BE53" s="28">
        <v>0</v>
      </c>
      <c r="BF53" s="11" t="s">
        <v>169</v>
      </c>
      <c r="BG53" s="26" t="s">
        <v>169</v>
      </c>
      <c r="BH53" s="30" t="s">
        <v>169</v>
      </c>
      <c r="BI53" s="40" t="s">
        <v>169</v>
      </c>
      <c r="BJ53" s="14" t="s">
        <v>204</v>
      </c>
      <c r="BK53" s="28">
        <v>0</v>
      </c>
      <c r="BL53" s="11" t="s">
        <v>169</v>
      </c>
      <c r="BM53" s="26" t="s">
        <v>169</v>
      </c>
      <c r="BN53" s="30" t="s">
        <v>169</v>
      </c>
      <c r="BO53" s="40" t="s">
        <v>169</v>
      </c>
      <c r="BP53" s="23"/>
      <c r="BQ53" s="28">
        <f>BR53+BT53</f>
        <v>179.85094490284803</v>
      </c>
      <c r="BR53" s="19">
        <f>100/(BS53/60)</f>
        <v>79.850944902848013</v>
      </c>
      <c r="BS53" s="26">
        <v>75.14</v>
      </c>
      <c r="BT53" s="30">
        <f>100/4*BU53</f>
        <v>100</v>
      </c>
      <c r="BU53" s="29">
        <v>4</v>
      </c>
      <c r="BV53" s="23"/>
      <c r="BW53" s="28">
        <v>0</v>
      </c>
      <c r="BX53" s="11" t="s">
        <v>169</v>
      </c>
      <c r="BY53" s="26" t="s">
        <v>169</v>
      </c>
      <c r="BZ53" s="30" t="s">
        <v>169</v>
      </c>
      <c r="CA53" s="40" t="s">
        <v>169</v>
      </c>
      <c r="CB53" s="23"/>
      <c r="CC53" s="28">
        <v>0</v>
      </c>
      <c r="CD53" s="11" t="s">
        <v>169</v>
      </c>
      <c r="CE53" s="26" t="s">
        <v>169</v>
      </c>
      <c r="CF53" s="30" t="s">
        <v>169</v>
      </c>
      <c r="CG53" s="40" t="s">
        <v>169</v>
      </c>
      <c r="CH53" s="23"/>
      <c r="CI53" s="28">
        <f>(CJ53+CL53)/2</f>
        <v>156.97660954145437</v>
      </c>
      <c r="CJ53" s="19">
        <f>100/(CK53/60)</f>
        <v>138.95321908290876</v>
      </c>
      <c r="CK53" s="26">
        <v>43.18</v>
      </c>
      <c r="CL53" s="30">
        <f>100/4*CM53</f>
        <v>175</v>
      </c>
      <c r="CM53" s="29">
        <v>7</v>
      </c>
      <c r="CN53" s="30"/>
      <c r="CO53" s="23"/>
      <c r="CP53" s="23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</row>
    <row r="54" spans="1:105" x14ac:dyDescent="0.25">
      <c r="A54" s="38" t="s">
        <v>173</v>
      </c>
      <c r="B54" s="24" t="s">
        <v>171</v>
      </c>
      <c r="C54" s="53" t="s">
        <v>172</v>
      </c>
      <c r="D54" s="53" t="s">
        <v>137</v>
      </c>
      <c r="E54" s="59">
        <f>F54*(I54+O54+U54+AA54+AG54+AM54+AS54+AY54+BE54+BK54+BQ54+BW54+CC54+CI54)</f>
        <v>577.74128632075895</v>
      </c>
      <c r="F54" s="26">
        <v>1.04</v>
      </c>
      <c r="G54" s="41">
        <f>+IF(I54&gt;0,1,0)+IF(O54&gt;0,1,0)+IF(U54&gt;0,1,0)+IF(AA54&gt;0,1,0)+IF(AG54&gt;0,1,0)+IF(AM54&gt;0,1,0)+IF(AS54&gt;0,1,0)+IF(AY54&gt;0,1,0)+IF(BE54&gt;0,1,0)+IF(BK54&gt;0,1,0)+IF(BQ54&gt;0,1,0)+IF(BW54&gt;0,1,0)+IF(CC54&gt;0,1,0)+IF(CI54&gt;0,1,0)</f>
        <v>2</v>
      </c>
      <c r="H54" s="19">
        <f>E54/G54</f>
        <v>288.87064316037947</v>
      </c>
      <c r="I54" s="28">
        <v>0</v>
      </c>
      <c r="J54" s="19" t="s">
        <v>169</v>
      </c>
      <c r="K54" s="26" t="s">
        <v>169</v>
      </c>
      <c r="L54" s="30" t="s">
        <v>169</v>
      </c>
      <c r="M54" s="40" t="s">
        <v>169</v>
      </c>
      <c r="N54" s="19"/>
      <c r="O54" s="28">
        <v>0</v>
      </c>
      <c r="P54" s="19" t="s">
        <v>169</v>
      </c>
      <c r="Q54" s="26" t="s">
        <v>169</v>
      </c>
      <c r="R54" s="30" t="s">
        <v>169</v>
      </c>
      <c r="S54" s="40" t="s">
        <v>169</v>
      </c>
      <c r="T54" s="44"/>
      <c r="U54" s="28">
        <f>V54+X54</f>
        <v>290.8374792703151</v>
      </c>
      <c r="V54" s="19">
        <f>100/(W54/60)</f>
        <v>165.8374792703151</v>
      </c>
      <c r="W54" s="26">
        <v>36.18</v>
      </c>
      <c r="X54" s="30">
        <f>100/4*Y54</f>
        <v>125</v>
      </c>
      <c r="Y54" s="29">
        <v>5</v>
      </c>
      <c r="Z54" s="19"/>
      <c r="AA54" s="28">
        <v>0</v>
      </c>
      <c r="AB54" s="19" t="s">
        <v>169</v>
      </c>
      <c r="AC54" s="26" t="s">
        <v>169</v>
      </c>
      <c r="AD54" s="30" t="s">
        <v>169</v>
      </c>
      <c r="AE54" s="40" t="s">
        <v>169</v>
      </c>
      <c r="AF54" s="26"/>
      <c r="AG54" s="28">
        <v>0</v>
      </c>
      <c r="AH54" s="19" t="s">
        <v>169</v>
      </c>
      <c r="AI54" s="26" t="s">
        <v>169</v>
      </c>
      <c r="AJ54" s="30" t="s">
        <v>169</v>
      </c>
      <c r="AK54" s="40" t="s">
        <v>169</v>
      </c>
      <c r="AL54" s="24" t="s">
        <v>171</v>
      </c>
      <c r="AM54" s="28">
        <v>0</v>
      </c>
      <c r="AN54" s="11" t="s">
        <v>169</v>
      </c>
      <c r="AO54" s="26" t="s">
        <v>169</v>
      </c>
      <c r="AP54" s="30" t="s">
        <v>169</v>
      </c>
      <c r="AQ54" s="40" t="s">
        <v>169</v>
      </c>
      <c r="AR54" s="30"/>
      <c r="AS54" s="28">
        <v>0</v>
      </c>
      <c r="AT54" s="11" t="s">
        <v>169</v>
      </c>
      <c r="AU54" s="26" t="s">
        <v>169</v>
      </c>
      <c r="AV54" s="30" t="s">
        <v>169</v>
      </c>
      <c r="AW54" s="40" t="s">
        <v>169</v>
      </c>
      <c r="AX54" s="30"/>
      <c r="AY54" s="28">
        <v>0</v>
      </c>
      <c r="AZ54" s="11" t="s">
        <v>169</v>
      </c>
      <c r="BA54" s="26" t="s">
        <v>169</v>
      </c>
      <c r="BB54" s="30" t="s">
        <v>169</v>
      </c>
      <c r="BC54" s="40" t="s">
        <v>169</v>
      </c>
      <c r="BD54" s="30"/>
      <c r="BE54" s="28">
        <v>0</v>
      </c>
      <c r="BF54" s="11" t="s">
        <v>169</v>
      </c>
      <c r="BG54" s="26" t="s">
        <v>169</v>
      </c>
      <c r="BH54" s="30" t="s">
        <v>169</v>
      </c>
      <c r="BI54" s="40" t="s">
        <v>169</v>
      </c>
      <c r="BJ54" s="24" t="s">
        <v>171</v>
      </c>
      <c r="BK54" s="28">
        <v>0</v>
      </c>
      <c r="BL54" s="11" t="s">
        <v>169</v>
      </c>
      <c r="BM54" s="26" t="s">
        <v>169</v>
      </c>
      <c r="BN54" s="30" t="s">
        <v>169</v>
      </c>
      <c r="BO54" s="40" t="s">
        <v>169</v>
      </c>
      <c r="BP54" s="30"/>
      <c r="BQ54" s="28">
        <v>0</v>
      </c>
      <c r="BR54" s="11" t="s">
        <v>169</v>
      </c>
      <c r="BS54" s="26" t="s">
        <v>169</v>
      </c>
      <c r="BT54" s="30" t="s">
        <v>169</v>
      </c>
      <c r="BU54" s="40" t="s">
        <v>169</v>
      </c>
      <c r="BV54" s="30"/>
      <c r="BW54" s="28">
        <v>0</v>
      </c>
      <c r="BX54" s="11" t="s">
        <v>169</v>
      </c>
      <c r="BY54" s="26" t="s">
        <v>169</v>
      </c>
      <c r="BZ54" s="30" t="s">
        <v>169</v>
      </c>
      <c r="CA54" s="40" t="s">
        <v>169</v>
      </c>
      <c r="CB54" s="30"/>
      <c r="CC54" s="28">
        <v>0</v>
      </c>
      <c r="CD54" s="11" t="s">
        <v>169</v>
      </c>
      <c r="CE54" s="26" t="s">
        <v>169</v>
      </c>
      <c r="CF54" s="30" t="s">
        <v>169</v>
      </c>
      <c r="CG54" s="40" t="s">
        <v>169</v>
      </c>
      <c r="CH54" s="30"/>
      <c r="CI54" s="28">
        <f>(CJ54+CL54)/2</f>
        <v>264.68298834579929</v>
      </c>
      <c r="CJ54" s="19">
        <f>100/(CK54/60)</f>
        <v>104.36597669159853</v>
      </c>
      <c r="CK54" s="26">
        <v>57.49</v>
      </c>
      <c r="CL54" s="30">
        <f>100/4*CM54</f>
        <v>425</v>
      </c>
      <c r="CM54" s="29">
        <v>17</v>
      </c>
      <c r="CN54" s="23"/>
      <c r="CO54" s="23"/>
      <c r="CP54" s="23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</row>
    <row r="55" spans="1:105" x14ac:dyDescent="0.25">
      <c r="A55" s="38" t="s">
        <v>176</v>
      </c>
      <c r="B55" s="24" t="s">
        <v>180</v>
      </c>
      <c r="C55" s="53" t="s">
        <v>181</v>
      </c>
      <c r="D55" s="53" t="s">
        <v>10</v>
      </c>
      <c r="E55" s="59">
        <f>F55*(I55+O55+U55+AA55+AG55+AM55+AS55+AY55+BE55+BK55+BQ55+BW55+CC55+CI55)</f>
        <v>575.58439929755991</v>
      </c>
      <c r="F55" s="26">
        <v>1.07</v>
      </c>
      <c r="G55" s="41">
        <f>+IF(I55&gt;0,1,0)+IF(O55&gt;0,1,0)+IF(U55&gt;0,1,0)+IF(AA55&gt;0,1,0)+IF(AG55&gt;0,1,0)+IF(AM55&gt;0,1,0)+IF(AS55&gt;0,1,0)+IF(AY55&gt;0,1,0)+IF(BE55&gt;0,1,0)+IF(BK55&gt;0,1,0)+IF(BQ55&gt;0,1,0)+IF(BW55&gt;0,1,0)+IF(CC55&gt;0,1,0)+IF(CI55&gt;0,1,0)</f>
        <v>2</v>
      </c>
      <c r="H55" s="19">
        <f>E55/G55</f>
        <v>287.79219964877996</v>
      </c>
      <c r="I55" s="28">
        <v>0</v>
      </c>
      <c r="J55" s="19" t="s">
        <v>169</v>
      </c>
      <c r="K55" s="26" t="s">
        <v>169</v>
      </c>
      <c r="L55" s="30" t="s">
        <v>169</v>
      </c>
      <c r="M55" s="40" t="s">
        <v>169</v>
      </c>
      <c r="N55" s="19"/>
      <c r="O55" s="28">
        <v>0</v>
      </c>
      <c r="P55" s="19" t="s">
        <v>169</v>
      </c>
      <c r="Q55" s="26" t="s">
        <v>169</v>
      </c>
      <c r="R55" s="30" t="s">
        <v>169</v>
      </c>
      <c r="S55" s="40" t="s">
        <v>169</v>
      </c>
      <c r="T55" s="19"/>
      <c r="U55" s="28">
        <f>V55+X55</f>
        <v>271.60518848804213</v>
      </c>
      <c r="V55" s="19">
        <f>100/(W55/60)</f>
        <v>121.60518848804215</v>
      </c>
      <c r="W55" s="26">
        <v>49.34</v>
      </c>
      <c r="X55" s="30">
        <f>100/4*Y55</f>
        <v>150</v>
      </c>
      <c r="Y55" s="29">
        <v>6</v>
      </c>
      <c r="Z55" s="19"/>
      <c r="AA55" s="28">
        <f>AB55+AD55</f>
        <v>266.32415664986428</v>
      </c>
      <c r="AB55" s="19">
        <f>100/(AC55/60)</f>
        <v>116.32415664986428</v>
      </c>
      <c r="AC55" s="26">
        <v>51.58</v>
      </c>
      <c r="AD55" s="30">
        <f>100/4*AE55</f>
        <v>150</v>
      </c>
      <c r="AE55" s="29">
        <v>6</v>
      </c>
      <c r="AF55" s="19"/>
      <c r="AG55" s="28">
        <v>0</v>
      </c>
      <c r="AH55" s="19" t="s">
        <v>169</v>
      </c>
      <c r="AI55" s="26" t="s">
        <v>169</v>
      </c>
      <c r="AJ55" s="30" t="s">
        <v>169</v>
      </c>
      <c r="AK55" s="40" t="s">
        <v>169</v>
      </c>
      <c r="AL55" s="24" t="s">
        <v>180</v>
      </c>
      <c r="AM55" s="28">
        <v>0</v>
      </c>
      <c r="AN55" s="11" t="s">
        <v>169</v>
      </c>
      <c r="AO55" s="26" t="s">
        <v>169</v>
      </c>
      <c r="AP55" s="30" t="s">
        <v>169</v>
      </c>
      <c r="AQ55" s="40" t="s">
        <v>169</v>
      </c>
      <c r="AR55" s="19"/>
      <c r="AS55" s="28">
        <v>0</v>
      </c>
      <c r="AT55" s="11" t="s">
        <v>169</v>
      </c>
      <c r="AU55" s="26" t="s">
        <v>169</v>
      </c>
      <c r="AV55" s="30" t="s">
        <v>169</v>
      </c>
      <c r="AW55" s="40" t="s">
        <v>169</v>
      </c>
      <c r="AX55" s="19"/>
      <c r="AY55" s="28">
        <v>0</v>
      </c>
      <c r="AZ55" s="11" t="s">
        <v>169</v>
      </c>
      <c r="BA55" s="26" t="s">
        <v>169</v>
      </c>
      <c r="BB55" s="30" t="s">
        <v>169</v>
      </c>
      <c r="BC55" s="40" t="s">
        <v>169</v>
      </c>
      <c r="BD55" s="19"/>
      <c r="BE55" s="28">
        <v>0</v>
      </c>
      <c r="BF55" s="11" t="s">
        <v>169</v>
      </c>
      <c r="BG55" s="26" t="s">
        <v>169</v>
      </c>
      <c r="BH55" s="30" t="s">
        <v>169</v>
      </c>
      <c r="BI55" s="40" t="s">
        <v>169</v>
      </c>
      <c r="BJ55" s="24" t="s">
        <v>180</v>
      </c>
      <c r="BK55" s="28">
        <v>0</v>
      </c>
      <c r="BL55" s="11" t="s">
        <v>169</v>
      </c>
      <c r="BM55" s="26" t="s">
        <v>169</v>
      </c>
      <c r="BN55" s="30" t="s">
        <v>169</v>
      </c>
      <c r="BO55" s="40" t="s">
        <v>169</v>
      </c>
      <c r="BP55" s="19"/>
      <c r="BQ55" s="28">
        <v>0</v>
      </c>
      <c r="BR55" s="11" t="s">
        <v>169</v>
      </c>
      <c r="BS55" s="26" t="s">
        <v>169</v>
      </c>
      <c r="BT55" s="30" t="s">
        <v>169</v>
      </c>
      <c r="BU55" s="40" t="s">
        <v>169</v>
      </c>
      <c r="BV55" s="19"/>
      <c r="BW55" s="28">
        <v>0</v>
      </c>
      <c r="BX55" s="11" t="s">
        <v>169</v>
      </c>
      <c r="BY55" s="26" t="s">
        <v>169</v>
      </c>
      <c r="BZ55" s="30" t="s">
        <v>169</v>
      </c>
      <c r="CA55" s="40" t="s">
        <v>169</v>
      </c>
      <c r="CB55" s="19"/>
      <c r="CC55" s="28">
        <v>0</v>
      </c>
      <c r="CD55" s="11" t="s">
        <v>169</v>
      </c>
      <c r="CE55" s="26" t="s">
        <v>169</v>
      </c>
      <c r="CF55" s="30" t="s">
        <v>169</v>
      </c>
      <c r="CG55" s="40" t="s">
        <v>169</v>
      </c>
      <c r="CH55" s="19"/>
      <c r="CI55" s="28">
        <v>0</v>
      </c>
      <c r="CJ55" s="11" t="s">
        <v>169</v>
      </c>
      <c r="CK55" s="26" t="s">
        <v>169</v>
      </c>
      <c r="CL55" s="30" t="s">
        <v>169</v>
      </c>
      <c r="CM55" s="40" t="s">
        <v>169</v>
      </c>
      <c r="CN55" s="23"/>
      <c r="CO55" s="23"/>
      <c r="CP55" s="23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</row>
    <row r="56" spans="1:105" x14ac:dyDescent="0.25">
      <c r="A56" s="38" t="s">
        <v>179</v>
      </c>
      <c r="B56" s="24" t="s">
        <v>188</v>
      </c>
      <c r="C56" s="53" t="s">
        <v>189</v>
      </c>
      <c r="D56" s="53" t="s">
        <v>17</v>
      </c>
      <c r="E56" s="59">
        <f>F56*(I56+O56+U56+AA56+AG56+AM56+AS56+AY56+BE56+BK56+BQ56+BW56+CC56+CI56)</f>
        <v>515.21738939980582</v>
      </c>
      <c r="F56" s="26">
        <v>1.4</v>
      </c>
      <c r="G56" s="41">
        <f>+IF(I56&gt;0,1,0)+IF(O56&gt;0,1,0)+IF(U56&gt;0,1,0)+IF(AA56&gt;0,1,0)+IF(AG56&gt;0,1,0)+IF(AM56&gt;0,1,0)+IF(AS56&gt;0,1,0)+IF(AY56&gt;0,1,0)+IF(BE56&gt;0,1,0)+IF(BK56&gt;0,1,0)+IF(BQ56&gt;0,1,0)+IF(BW56&gt;0,1,0)+IF(CC56&gt;0,1,0)+IF(CI56&gt;0,1,0)</f>
        <v>2</v>
      </c>
      <c r="H56" s="19">
        <f>E56/G56</f>
        <v>257.60869469990291</v>
      </c>
      <c r="I56" s="28">
        <v>0</v>
      </c>
      <c r="J56" s="19" t="s">
        <v>169</v>
      </c>
      <c r="K56" s="26" t="s">
        <v>169</v>
      </c>
      <c r="L56" s="30" t="s">
        <v>169</v>
      </c>
      <c r="M56" s="40" t="s">
        <v>169</v>
      </c>
      <c r="N56" s="19"/>
      <c r="O56" s="28">
        <v>0</v>
      </c>
      <c r="P56" s="19" t="s">
        <v>169</v>
      </c>
      <c r="Q56" s="26" t="s">
        <v>169</v>
      </c>
      <c r="R56" s="30" t="s">
        <v>169</v>
      </c>
      <c r="S56" s="40" t="s">
        <v>169</v>
      </c>
      <c r="T56" s="19"/>
      <c r="U56" s="28">
        <f>V56+X56</f>
        <v>202.73972602739727</v>
      </c>
      <c r="V56" s="19">
        <f>100/(W56/60)</f>
        <v>102.73972602739727</v>
      </c>
      <c r="W56" s="26">
        <v>58.4</v>
      </c>
      <c r="X56" s="30">
        <f>100/4*Y56</f>
        <v>100</v>
      </c>
      <c r="Y56" s="29">
        <v>4</v>
      </c>
      <c r="Z56" s="19"/>
      <c r="AA56" s="28">
        <v>0</v>
      </c>
      <c r="AB56" s="19" t="s">
        <v>169</v>
      </c>
      <c r="AC56" s="26" t="s">
        <v>169</v>
      </c>
      <c r="AD56" s="30" t="s">
        <v>169</v>
      </c>
      <c r="AE56" s="40" t="s">
        <v>169</v>
      </c>
      <c r="AF56" s="19"/>
      <c r="AG56" s="28">
        <v>0</v>
      </c>
      <c r="AH56" s="19" t="s">
        <v>169</v>
      </c>
      <c r="AI56" s="26" t="s">
        <v>169</v>
      </c>
      <c r="AJ56" s="30" t="s">
        <v>169</v>
      </c>
      <c r="AK56" s="40" t="s">
        <v>169</v>
      </c>
      <c r="AL56" s="24" t="s">
        <v>188</v>
      </c>
      <c r="AM56" s="28">
        <v>0</v>
      </c>
      <c r="AN56" s="11" t="s">
        <v>169</v>
      </c>
      <c r="AO56" s="26" t="s">
        <v>169</v>
      </c>
      <c r="AP56" s="30" t="s">
        <v>169</v>
      </c>
      <c r="AQ56" s="40" t="s">
        <v>169</v>
      </c>
      <c r="AR56" s="19"/>
      <c r="AS56" s="28">
        <f>(AT56+AV56)*0.8</f>
        <v>165.27269497246402</v>
      </c>
      <c r="AT56" s="19">
        <f>100/(AU56/60)</f>
        <v>106.59086871558003</v>
      </c>
      <c r="AU56" s="26">
        <v>56.29</v>
      </c>
      <c r="AV56" s="30">
        <f>100/4*AW56</f>
        <v>100</v>
      </c>
      <c r="AW56" s="29">
        <v>4</v>
      </c>
      <c r="AX56" s="19"/>
      <c r="AY56" s="28">
        <v>0</v>
      </c>
      <c r="AZ56" s="11" t="s">
        <v>169</v>
      </c>
      <c r="BA56" s="26" t="s">
        <v>169</v>
      </c>
      <c r="BB56" s="30" t="s">
        <v>169</v>
      </c>
      <c r="BC56" s="40" t="s">
        <v>169</v>
      </c>
      <c r="BD56" s="19"/>
      <c r="BE56" s="28">
        <v>0</v>
      </c>
      <c r="BF56" s="11" t="s">
        <v>169</v>
      </c>
      <c r="BG56" s="26" t="s">
        <v>169</v>
      </c>
      <c r="BH56" s="30" t="s">
        <v>169</v>
      </c>
      <c r="BI56" s="40" t="s">
        <v>169</v>
      </c>
      <c r="BJ56" s="24" t="s">
        <v>188</v>
      </c>
      <c r="BK56" s="28">
        <v>0</v>
      </c>
      <c r="BL56" s="11" t="s">
        <v>169</v>
      </c>
      <c r="BM56" s="26" t="s">
        <v>169</v>
      </c>
      <c r="BN56" s="30" t="s">
        <v>169</v>
      </c>
      <c r="BO56" s="40" t="s">
        <v>169</v>
      </c>
      <c r="BP56" s="19"/>
      <c r="BQ56" s="28">
        <v>0</v>
      </c>
      <c r="BR56" s="11" t="s">
        <v>169</v>
      </c>
      <c r="BS56" s="26" t="s">
        <v>169</v>
      </c>
      <c r="BT56" s="30" t="s">
        <v>169</v>
      </c>
      <c r="BU56" s="40" t="s">
        <v>169</v>
      </c>
      <c r="BV56" s="19"/>
      <c r="BW56" s="28">
        <v>0</v>
      </c>
      <c r="BX56" s="11" t="s">
        <v>169</v>
      </c>
      <c r="BY56" s="26" t="s">
        <v>169</v>
      </c>
      <c r="BZ56" s="30" t="s">
        <v>169</v>
      </c>
      <c r="CA56" s="40" t="s">
        <v>169</v>
      </c>
      <c r="CB56" s="19"/>
      <c r="CC56" s="28">
        <v>0</v>
      </c>
      <c r="CD56" s="11" t="s">
        <v>169</v>
      </c>
      <c r="CE56" s="26" t="s">
        <v>169</v>
      </c>
      <c r="CF56" s="30" t="s">
        <v>169</v>
      </c>
      <c r="CG56" s="40" t="s">
        <v>169</v>
      </c>
      <c r="CH56" s="19"/>
      <c r="CI56" s="28">
        <v>0</v>
      </c>
      <c r="CJ56" s="11" t="s">
        <v>169</v>
      </c>
      <c r="CK56" s="26" t="s">
        <v>169</v>
      </c>
      <c r="CL56" s="30" t="s">
        <v>169</v>
      </c>
      <c r="CM56" s="40" t="s">
        <v>169</v>
      </c>
      <c r="CN56" s="23"/>
      <c r="CO56" s="23"/>
      <c r="CP56" s="23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</row>
    <row r="57" spans="1:105" x14ac:dyDescent="0.25">
      <c r="A57" s="38" t="s">
        <v>182</v>
      </c>
      <c r="B57" s="60" t="s">
        <v>111</v>
      </c>
      <c r="C57" s="61" t="s">
        <v>110</v>
      </c>
      <c r="D57" s="61" t="s">
        <v>112</v>
      </c>
      <c r="E57" s="62">
        <f>F57*(I57+O57+U57+AA57+AG57+AM57+AS57+AY57+BE57+BK57+BQ57+BW57+CC57+CI57)</f>
        <v>489.42383583267559</v>
      </c>
      <c r="F57" s="63">
        <v>1</v>
      </c>
      <c r="G57" s="64">
        <f>+IF(I57&gt;0,1,0)+IF(O57&gt;0,1,0)+IF(U57&gt;0,1,0)+IF(AA57&gt;0,1,0)+IF(AG57&gt;0,1,0)+IF(AM57&gt;0,1,0)+IF(AS57&gt;0,1,0)+IF(AY57&gt;0,1,0)+IF(BE57&gt;0,1,0)+IF(BK57&gt;0,1,0)+IF(BQ57&gt;0,1,0)+IF(BW57&gt;0,1,0)+IF(CC57&gt;0,1,0)+IF(CI57&gt;0,1,0)</f>
        <v>2</v>
      </c>
      <c r="H57" s="19">
        <f>E57/G57</f>
        <v>244.7119179163378</v>
      </c>
      <c r="I57" s="65">
        <f>J57+L57</f>
        <v>244.7119179163378</v>
      </c>
      <c r="J57" s="66">
        <f>100/(K57/60)</f>
        <v>94.711917916337796</v>
      </c>
      <c r="K57" s="63">
        <v>63.35</v>
      </c>
      <c r="L57" s="68">
        <f>100/4*M57</f>
        <v>150</v>
      </c>
      <c r="M57" s="71">
        <v>6</v>
      </c>
      <c r="N57" s="64"/>
      <c r="O57" s="65">
        <f>P57+R57</f>
        <v>244.7119179163378</v>
      </c>
      <c r="P57" s="66">
        <f>100/(Q57/60)</f>
        <v>94.711917916337796</v>
      </c>
      <c r="Q57" s="63">
        <v>63.35</v>
      </c>
      <c r="R57" s="68">
        <f>100/4*S57</f>
        <v>150</v>
      </c>
      <c r="S57" s="74">
        <v>6</v>
      </c>
      <c r="T57" s="64"/>
      <c r="U57" s="65">
        <v>0</v>
      </c>
      <c r="V57" s="66" t="s">
        <v>169</v>
      </c>
      <c r="W57" s="63" t="s">
        <v>169</v>
      </c>
      <c r="X57" s="68" t="s">
        <v>169</v>
      </c>
      <c r="Y57" s="70" t="s">
        <v>169</v>
      </c>
      <c r="Z57" s="73"/>
      <c r="AA57" s="65">
        <v>0</v>
      </c>
      <c r="AB57" s="66" t="s">
        <v>169</v>
      </c>
      <c r="AC57" s="63" t="s">
        <v>169</v>
      </c>
      <c r="AD57" s="68" t="s">
        <v>169</v>
      </c>
      <c r="AE57" s="71" t="s">
        <v>169</v>
      </c>
      <c r="AF57" s="64"/>
      <c r="AG57" s="65">
        <v>0</v>
      </c>
      <c r="AH57" s="66" t="s">
        <v>169</v>
      </c>
      <c r="AI57" s="63" t="s">
        <v>169</v>
      </c>
      <c r="AJ57" s="68" t="s">
        <v>169</v>
      </c>
      <c r="AK57" s="70" t="s">
        <v>169</v>
      </c>
      <c r="AL57" s="60" t="s">
        <v>111</v>
      </c>
      <c r="AM57" s="65">
        <v>0</v>
      </c>
      <c r="AN57" s="73" t="s">
        <v>169</v>
      </c>
      <c r="AO57" s="63" t="s">
        <v>169</v>
      </c>
      <c r="AP57" s="68" t="s">
        <v>169</v>
      </c>
      <c r="AQ57" s="70" t="s">
        <v>169</v>
      </c>
      <c r="AR57" s="64"/>
      <c r="AS57" s="65">
        <v>0</v>
      </c>
      <c r="AT57" s="73" t="s">
        <v>169</v>
      </c>
      <c r="AU57" s="63" t="s">
        <v>169</v>
      </c>
      <c r="AV57" s="68" t="s">
        <v>169</v>
      </c>
      <c r="AW57" s="70" t="s">
        <v>169</v>
      </c>
      <c r="AX57" s="64"/>
      <c r="AY57" s="65">
        <v>0</v>
      </c>
      <c r="AZ57" s="73" t="s">
        <v>169</v>
      </c>
      <c r="BA57" s="63" t="s">
        <v>169</v>
      </c>
      <c r="BB57" s="68" t="s">
        <v>169</v>
      </c>
      <c r="BC57" s="70" t="s">
        <v>169</v>
      </c>
      <c r="BD57" s="64"/>
      <c r="BE57" s="65">
        <v>0</v>
      </c>
      <c r="BF57" s="73" t="s">
        <v>169</v>
      </c>
      <c r="BG57" s="63" t="s">
        <v>169</v>
      </c>
      <c r="BH57" s="68" t="s">
        <v>169</v>
      </c>
      <c r="BI57" s="70" t="s">
        <v>169</v>
      </c>
      <c r="BJ57" s="60" t="s">
        <v>111</v>
      </c>
      <c r="BK57" s="65">
        <v>0</v>
      </c>
      <c r="BL57" s="73" t="s">
        <v>169</v>
      </c>
      <c r="BM57" s="63" t="s">
        <v>169</v>
      </c>
      <c r="BN57" s="68" t="s">
        <v>169</v>
      </c>
      <c r="BO57" s="70" t="s">
        <v>169</v>
      </c>
      <c r="BP57" s="64"/>
      <c r="BQ57" s="65">
        <v>0</v>
      </c>
      <c r="BR57" s="73" t="s">
        <v>169</v>
      </c>
      <c r="BS57" s="63" t="s">
        <v>169</v>
      </c>
      <c r="BT57" s="68" t="s">
        <v>169</v>
      </c>
      <c r="BU57" s="70" t="s">
        <v>169</v>
      </c>
      <c r="BV57" s="64"/>
      <c r="BW57" s="65">
        <v>0</v>
      </c>
      <c r="BX57" s="73" t="s">
        <v>169</v>
      </c>
      <c r="BY57" s="63" t="s">
        <v>169</v>
      </c>
      <c r="BZ57" s="68" t="s">
        <v>169</v>
      </c>
      <c r="CA57" s="70" t="s">
        <v>169</v>
      </c>
      <c r="CB57" s="64"/>
      <c r="CC57" s="65">
        <v>0</v>
      </c>
      <c r="CD57" s="73" t="s">
        <v>169</v>
      </c>
      <c r="CE57" s="63" t="s">
        <v>169</v>
      </c>
      <c r="CF57" s="68" t="s">
        <v>169</v>
      </c>
      <c r="CG57" s="70" t="s">
        <v>169</v>
      </c>
      <c r="CH57" s="64"/>
      <c r="CI57" s="65">
        <v>0</v>
      </c>
      <c r="CJ57" s="73" t="s">
        <v>169</v>
      </c>
      <c r="CK57" s="63" t="s">
        <v>169</v>
      </c>
      <c r="CL57" s="68" t="s">
        <v>169</v>
      </c>
      <c r="CM57" s="70" t="s">
        <v>169</v>
      </c>
      <c r="CN57" s="23"/>
      <c r="CO57" s="23"/>
      <c r="CP57" s="23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</row>
    <row r="58" spans="1:105" x14ac:dyDescent="0.25">
      <c r="A58" s="38" t="s">
        <v>185</v>
      </c>
      <c r="B58" s="24" t="s">
        <v>220</v>
      </c>
      <c r="C58" s="53" t="s">
        <v>221</v>
      </c>
      <c r="D58" s="53" t="s">
        <v>137</v>
      </c>
      <c r="E58" s="59">
        <f>F58*(I58+O58+U58+AA58+AG58+AM58+AS58+AY58+BE58+BK58+BQ58+BW58+CC58+CI58)</f>
        <v>476.39318811346845</v>
      </c>
      <c r="F58" s="26">
        <v>1.04</v>
      </c>
      <c r="G58" s="41">
        <f>+IF(I58&gt;0,1,0)+IF(O58&gt;0,1,0)+IF(U58&gt;0,1,0)+IF(AA58&gt;0,1,0)+IF(AG58&gt;0,1,0)+IF(AM58&gt;0,1,0)+IF(AS58&gt;0,1,0)+IF(AY58&gt;0,1,0)+IF(BE58&gt;0,1,0)+IF(BK58&gt;0,1,0)+IF(BQ58&gt;0,1,0)+IF(BW58&gt;0,1,0)+IF(CC58&gt;0,1,0)+IF(CI58&gt;0,1,0)</f>
        <v>2</v>
      </c>
      <c r="H58" s="19">
        <f>E58/G58</f>
        <v>238.19659405673423</v>
      </c>
      <c r="I58" s="28">
        <v>0</v>
      </c>
      <c r="J58" s="19" t="s">
        <v>169</v>
      </c>
      <c r="K58" s="26" t="s">
        <v>169</v>
      </c>
      <c r="L58" s="30" t="s">
        <v>169</v>
      </c>
      <c r="M58" s="40" t="s">
        <v>169</v>
      </c>
      <c r="N58" s="19"/>
      <c r="O58" s="28">
        <v>0</v>
      </c>
      <c r="P58" s="19" t="s">
        <v>169</v>
      </c>
      <c r="Q58" s="26" t="s">
        <v>169</v>
      </c>
      <c r="R58" s="30" t="s">
        <v>169</v>
      </c>
      <c r="S58" s="40" t="s">
        <v>169</v>
      </c>
      <c r="T58" s="19"/>
      <c r="U58" s="28">
        <v>0</v>
      </c>
      <c r="V58" s="19" t="s">
        <v>169</v>
      </c>
      <c r="W58" s="26" t="s">
        <v>169</v>
      </c>
      <c r="X58" s="30" t="s">
        <v>169</v>
      </c>
      <c r="Y58" s="40" t="s">
        <v>169</v>
      </c>
      <c r="Z58" s="19"/>
      <c r="AA58" s="28">
        <v>0</v>
      </c>
      <c r="AB58" s="19" t="s">
        <v>169</v>
      </c>
      <c r="AC58" s="26" t="s">
        <v>169</v>
      </c>
      <c r="AD58" s="30" t="s">
        <v>169</v>
      </c>
      <c r="AE58" s="40" t="s">
        <v>169</v>
      </c>
      <c r="AF58" s="19"/>
      <c r="AG58" s="28">
        <v>0</v>
      </c>
      <c r="AH58" s="19" t="s">
        <v>169</v>
      </c>
      <c r="AI58" s="26" t="s">
        <v>169</v>
      </c>
      <c r="AJ58" s="30" t="s">
        <v>169</v>
      </c>
      <c r="AK58" s="40" t="s">
        <v>169</v>
      </c>
      <c r="AL58" s="24" t="s">
        <v>220</v>
      </c>
      <c r="AM58" s="28">
        <v>0</v>
      </c>
      <c r="AN58" s="11" t="s">
        <v>169</v>
      </c>
      <c r="AO58" s="26" t="s">
        <v>169</v>
      </c>
      <c r="AP58" s="30" t="s">
        <v>169</v>
      </c>
      <c r="AQ58" s="40" t="s">
        <v>169</v>
      </c>
      <c r="AR58" s="19"/>
      <c r="AS58" s="28">
        <v>0</v>
      </c>
      <c r="AT58" s="11" t="s">
        <v>169</v>
      </c>
      <c r="AU58" s="26" t="s">
        <v>169</v>
      </c>
      <c r="AV58" s="30" t="s">
        <v>169</v>
      </c>
      <c r="AW58" s="40" t="s">
        <v>169</v>
      </c>
      <c r="AX58" s="19"/>
      <c r="AY58" s="28">
        <v>0</v>
      </c>
      <c r="AZ58" s="11" t="s">
        <v>169</v>
      </c>
      <c r="BA58" s="26" t="s">
        <v>169</v>
      </c>
      <c r="BB58" s="30" t="s">
        <v>169</v>
      </c>
      <c r="BC58" s="40" t="s">
        <v>169</v>
      </c>
      <c r="BD58" s="19"/>
      <c r="BE58" s="28">
        <v>0</v>
      </c>
      <c r="BF58" s="11" t="s">
        <v>169</v>
      </c>
      <c r="BG58" s="26" t="s">
        <v>169</v>
      </c>
      <c r="BH58" s="30" t="s">
        <v>169</v>
      </c>
      <c r="BI58" s="40" t="s">
        <v>169</v>
      </c>
      <c r="BJ58" s="19" t="s">
        <v>220</v>
      </c>
      <c r="BK58" s="28">
        <v>0</v>
      </c>
      <c r="BL58" s="11" t="s">
        <v>169</v>
      </c>
      <c r="BM58" s="26" t="s">
        <v>169</v>
      </c>
      <c r="BN58" s="30" t="s">
        <v>169</v>
      </c>
      <c r="BO58" s="40" t="s">
        <v>169</v>
      </c>
      <c r="BP58" s="23"/>
      <c r="BQ58" s="28">
        <f>BR58+BT58</f>
        <v>220.02692429521699</v>
      </c>
      <c r="BR58" s="19">
        <f>100/(BS58/60)</f>
        <v>95.026924295216972</v>
      </c>
      <c r="BS58" s="26">
        <v>63.14</v>
      </c>
      <c r="BT58" s="30">
        <f>100/4*BU58</f>
        <v>125</v>
      </c>
      <c r="BU58" s="29">
        <v>5</v>
      </c>
      <c r="BV58" s="23"/>
      <c r="BW58" s="28">
        <f>(BX58+BZ58)/1.7</f>
        <v>238.04344889081034</v>
      </c>
      <c r="BX58" s="19">
        <f>100/(BY58/60)*2.5</f>
        <v>229.67386311437758</v>
      </c>
      <c r="BY58" s="26">
        <v>65.31</v>
      </c>
      <c r="BZ58" s="30">
        <f>100/4*CA58</f>
        <v>175</v>
      </c>
      <c r="CA58" s="29">
        <v>7</v>
      </c>
      <c r="CB58" s="23"/>
      <c r="CC58" s="28">
        <v>0</v>
      </c>
      <c r="CD58" s="11" t="s">
        <v>169</v>
      </c>
      <c r="CE58" s="26" t="s">
        <v>169</v>
      </c>
      <c r="CF58" s="30" t="s">
        <v>169</v>
      </c>
      <c r="CG58" s="40" t="s">
        <v>169</v>
      </c>
      <c r="CH58" s="23"/>
      <c r="CI58" s="28">
        <v>0</v>
      </c>
      <c r="CJ58" s="11" t="s">
        <v>169</v>
      </c>
      <c r="CK58" s="26" t="s">
        <v>169</v>
      </c>
      <c r="CL58" s="30" t="s">
        <v>169</v>
      </c>
      <c r="CM58" s="40" t="s">
        <v>169</v>
      </c>
      <c r="CN58" s="23"/>
      <c r="CO58" s="23"/>
      <c r="CP58" s="23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</row>
    <row r="59" spans="1:105" x14ac:dyDescent="0.25">
      <c r="A59" s="38" t="s">
        <v>187</v>
      </c>
      <c r="B59" s="24" t="s">
        <v>15</v>
      </c>
      <c r="C59" s="53" t="s">
        <v>16</v>
      </c>
      <c r="D59" s="53" t="s">
        <v>17</v>
      </c>
      <c r="E59" s="59">
        <f>F59*(I59+O59+U59+AA59+AG59+AM59+AS59+AY59+BE59+BK59+BQ59+BW59+CC59+CI59)</f>
        <v>473.52199499367953</v>
      </c>
      <c r="F59" s="26">
        <v>1.4</v>
      </c>
      <c r="G59" s="41">
        <f>+IF(I59&gt;0,1,0)+IF(O59&gt;0,1,0)+IF(U59&gt;0,1,0)+IF(AA59&gt;0,1,0)+IF(AG59&gt;0,1,0)+IF(AM59&gt;0,1,0)+IF(AS59&gt;0,1,0)+IF(AY59&gt;0,1,0)+IF(BE59&gt;0,1,0)+IF(BK59&gt;0,1,0)+IF(BQ59&gt;0,1,0)+IF(BW59&gt;0,1,0)+IF(CC59&gt;0,1,0)+IF(CI59&gt;0,1,0)</f>
        <v>2</v>
      </c>
      <c r="H59" s="19">
        <f>E59/G59</f>
        <v>236.76099749683976</v>
      </c>
      <c r="I59" s="28">
        <v>0</v>
      </c>
      <c r="J59" s="19" t="s">
        <v>169</v>
      </c>
      <c r="K59" s="26" t="s">
        <v>169</v>
      </c>
      <c r="L59" s="30" t="s">
        <v>169</v>
      </c>
      <c r="M59" s="40" t="s">
        <v>169</v>
      </c>
      <c r="N59" s="41"/>
      <c r="O59" s="28">
        <v>0</v>
      </c>
      <c r="P59" s="19" t="s">
        <v>169</v>
      </c>
      <c r="Q59" s="26" t="s">
        <v>169</v>
      </c>
      <c r="R59" s="30" t="s">
        <v>169</v>
      </c>
      <c r="S59" s="40" t="s">
        <v>169</v>
      </c>
      <c r="T59" s="41"/>
      <c r="U59" s="28">
        <v>0</v>
      </c>
      <c r="V59" s="19" t="s">
        <v>169</v>
      </c>
      <c r="W59" s="26" t="s">
        <v>169</v>
      </c>
      <c r="X59" s="30" t="s">
        <v>169</v>
      </c>
      <c r="Y59" s="40" t="s">
        <v>169</v>
      </c>
      <c r="Z59" s="41"/>
      <c r="AA59" s="28">
        <v>0</v>
      </c>
      <c r="AB59" s="19" t="s">
        <v>169</v>
      </c>
      <c r="AC59" s="26" t="s">
        <v>169</v>
      </c>
      <c r="AD59" s="30" t="s">
        <v>169</v>
      </c>
      <c r="AE59" s="40" t="s">
        <v>169</v>
      </c>
      <c r="AF59" s="41"/>
      <c r="AG59" s="28">
        <f>AH59+AJ59</f>
        <v>174.42004971002484</v>
      </c>
      <c r="AH59" s="19">
        <f>100/(AI59/60)</f>
        <v>99.420049710024855</v>
      </c>
      <c r="AI59" s="26">
        <v>60.35</v>
      </c>
      <c r="AJ59" s="30">
        <f>100/4*AK59</f>
        <v>75</v>
      </c>
      <c r="AK59" s="29">
        <v>3</v>
      </c>
      <c r="AL59" s="24" t="s">
        <v>15</v>
      </c>
      <c r="AM59" s="28">
        <v>0</v>
      </c>
      <c r="AN59" s="11" t="s">
        <v>169</v>
      </c>
      <c r="AO59" s="26" t="s">
        <v>169</v>
      </c>
      <c r="AP59" s="30" t="s">
        <v>169</v>
      </c>
      <c r="AQ59" s="40" t="s">
        <v>169</v>
      </c>
      <c r="AR59" s="41"/>
      <c r="AS59" s="28">
        <v>0</v>
      </c>
      <c r="AT59" s="11" t="s">
        <v>169</v>
      </c>
      <c r="AU59" s="26" t="s">
        <v>169</v>
      </c>
      <c r="AV59" s="30" t="s">
        <v>169</v>
      </c>
      <c r="AW59" s="40" t="s">
        <v>169</v>
      </c>
      <c r="AX59" s="41"/>
      <c r="AY59" s="28">
        <v>0</v>
      </c>
      <c r="AZ59" s="11" t="s">
        <v>169</v>
      </c>
      <c r="BA59" s="26" t="s">
        <v>169</v>
      </c>
      <c r="BB59" s="30" t="s">
        <v>169</v>
      </c>
      <c r="BC59" s="40" t="s">
        <v>169</v>
      </c>
      <c r="BD59" s="41"/>
      <c r="BE59" s="28">
        <v>0</v>
      </c>
      <c r="BF59" s="11" t="s">
        <v>169</v>
      </c>
      <c r="BG59" s="26" t="s">
        <v>169</v>
      </c>
      <c r="BH59" s="30" t="s">
        <v>169</v>
      </c>
      <c r="BI59" s="40" t="s">
        <v>169</v>
      </c>
      <c r="BJ59" s="24" t="s">
        <v>15</v>
      </c>
      <c r="BK59" s="28">
        <v>0</v>
      </c>
      <c r="BL59" s="11" t="s">
        <v>169</v>
      </c>
      <c r="BM59" s="26" t="s">
        <v>169</v>
      </c>
      <c r="BN59" s="30" t="s">
        <v>169</v>
      </c>
      <c r="BO59" s="40" t="s">
        <v>169</v>
      </c>
      <c r="BP59" s="41"/>
      <c r="BQ59" s="28">
        <f>BR59+BT59</f>
        <v>163.80994671403198</v>
      </c>
      <c r="BR59" s="19">
        <f>100/(BS59/60)</f>
        <v>88.809946714031966</v>
      </c>
      <c r="BS59" s="26">
        <v>67.56</v>
      </c>
      <c r="BT59" s="30">
        <f>100/4*BU59</f>
        <v>75</v>
      </c>
      <c r="BU59" s="29">
        <v>3</v>
      </c>
      <c r="BV59" s="41"/>
      <c r="BW59" s="28">
        <v>0</v>
      </c>
      <c r="BX59" s="11" t="s">
        <v>169</v>
      </c>
      <c r="BY59" s="26" t="s">
        <v>169</v>
      </c>
      <c r="BZ59" s="30" t="s">
        <v>169</v>
      </c>
      <c r="CA59" s="40" t="s">
        <v>169</v>
      </c>
      <c r="CB59" s="41"/>
      <c r="CC59" s="28">
        <v>0</v>
      </c>
      <c r="CD59" s="11" t="s">
        <v>169</v>
      </c>
      <c r="CE59" s="26" t="s">
        <v>169</v>
      </c>
      <c r="CF59" s="30" t="s">
        <v>169</v>
      </c>
      <c r="CG59" s="40" t="s">
        <v>169</v>
      </c>
      <c r="CH59" s="41"/>
      <c r="CI59" s="28">
        <v>0</v>
      </c>
      <c r="CJ59" s="11" t="s">
        <v>169</v>
      </c>
      <c r="CK59" s="26" t="s">
        <v>169</v>
      </c>
      <c r="CL59" s="30" t="s">
        <v>169</v>
      </c>
      <c r="CM59" s="40" t="s">
        <v>169</v>
      </c>
      <c r="CN59" s="23"/>
      <c r="CO59" s="23"/>
      <c r="CP59" s="23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</row>
    <row r="60" spans="1:105" x14ac:dyDescent="0.25">
      <c r="A60" s="38" t="s">
        <v>190</v>
      </c>
      <c r="B60" s="24" t="s">
        <v>186</v>
      </c>
      <c r="C60" s="53" t="s">
        <v>162</v>
      </c>
      <c r="D60" s="53" t="s">
        <v>17</v>
      </c>
      <c r="E60" s="59">
        <f>F60*(I60+O60+U60+AA60+AG60+AM60+AS60+AY60+BE60+BK60+BQ60+BW60+CC60+CI60)</f>
        <v>471.42944425723391</v>
      </c>
      <c r="F60" s="26">
        <v>1.4</v>
      </c>
      <c r="G60" s="41">
        <f>+IF(I60&gt;0,1,0)+IF(O60&gt;0,1,0)+IF(U60&gt;0,1,0)+IF(AA60&gt;0,1,0)+IF(AG60&gt;0,1,0)+IF(AM60&gt;0,1,0)+IF(AS60&gt;0,1,0)+IF(AY60&gt;0,1,0)+IF(BE60&gt;0,1,0)+IF(BK60&gt;0,1,0)+IF(BQ60&gt;0,1,0)+IF(BW60&gt;0,1,0)+IF(CC60&gt;0,1,0)+IF(CI60&gt;0,1,0)</f>
        <v>3</v>
      </c>
      <c r="H60" s="19">
        <f>E60/G60</f>
        <v>157.14314808574463</v>
      </c>
      <c r="I60" s="28">
        <v>0</v>
      </c>
      <c r="J60" s="19" t="s">
        <v>169</v>
      </c>
      <c r="K60" s="26" t="s">
        <v>169</v>
      </c>
      <c r="L60" s="30" t="s">
        <v>169</v>
      </c>
      <c r="M60" s="40" t="s">
        <v>169</v>
      </c>
      <c r="N60" s="19"/>
      <c r="O60" s="28">
        <v>0</v>
      </c>
      <c r="P60" s="19" t="s">
        <v>169</v>
      </c>
      <c r="Q60" s="26" t="s">
        <v>169</v>
      </c>
      <c r="R60" s="30" t="s">
        <v>169</v>
      </c>
      <c r="S60" s="40" t="s">
        <v>169</v>
      </c>
      <c r="T60" s="19"/>
      <c r="U60" s="28">
        <f>V60+X60</f>
        <v>224.9219237976265</v>
      </c>
      <c r="V60" s="19">
        <f>100/(W60/60)</f>
        <v>124.92192379762649</v>
      </c>
      <c r="W60" s="26">
        <v>48.03</v>
      </c>
      <c r="X60" s="30">
        <f>100/4*Y60</f>
        <v>100</v>
      </c>
      <c r="Y60" s="29">
        <v>4</v>
      </c>
      <c r="Z60" s="19"/>
      <c r="AA60" s="28">
        <v>0</v>
      </c>
      <c r="AB60" s="19" t="s">
        <v>169</v>
      </c>
      <c r="AC60" s="26" t="s">
        <v>169</v>
      </c>
      <c r="AD60" s="30" t="s">
        <v>169</v>
      </c>
      <c r="AE60" s="40" t="s">
        <v>169</v>
      </c>
      <c r="AF60" s="19"/>
      <c r="AG60" s="28">
        <v>0</v>
      </c>
      <c r="AH60" s="19" t="s">
        <v>169</v>
      </c>
      <c r="AI60" s="26" t="s">
        <v>169</v>
      </c>
      <c r="AJ60" s="30" t="s">
        <v>169</v>
      </c>
      <c r="AK60" s="40" t="s">
        <v>169</v>
      </c>
      <c r="AL60" s="24" t="s">
        <v>186</v>
      </c>
      <c r="AM60" s="28">
        <v>0</v>
      </c>
      <c r="AN60" s="11" t="s">
        <v>169</v>
      </c>
      <c r="AO60" s="26" t="s">
        <v>169</v>
      </c>
      <c r="AP60" s="30" t="s">
        <v>169</v>
      </c>
      <c r="AQ60" s="40" t="s">
        <v>169</v>
      </c>
      <c r="AR60" s="19"/>
      <c r="AS60" s="28">
        <v>0</v>
      </c>
      <c r="AT60" s="11" t="s">
        <v>169</v>
      </c>
      <c r="AU60" s="26" t="s">
        <v>169</v>
      </c>
      <c r="AV60" s="30" t="s">
        <v>169</v>
      </c>
      <c r="AW60" s="40" t="s">
        <v>169</v>
      </c>
      <c r="AX60" s="19"/>
      <c r="AY60" s="28">
        <v>0</v>
      </c>
      <c r="AZ60" s="11" t="s">
        <v>169</v>
      </c>
      <c r="BA60" s="26" t="s">
        <v>169</v>
      </c>
      <c r="BB60" s="30" t="s">
        <v>169</v>
      </c>
      <c r="BC60" s="40" t="s">
        <v>169</v>
      </c>
      <c r="BD60" s="19"/>
      <c r="BE60" s="28">
        <v>0</v>
      </c>
      <c r="BF60" s="11" t="s">
        <v>169</v>
      </c>
      <c r="BG60" s="26" t="s">
        <v>169</v>
      </c>
      <c r="BH60" s="30" t="s">
        <v>169</v>
      </c>
      <c r="BI60" s="40" t="s">
        <v>169</v>
      </c>
      <c r="BJ60" s="24" t="s">
        <v>186</v>
      </c>
      <c r="BK60" s="28">
        <f>BL60+BN60</f>
        <v>66.666666666666671</v>
      </c>
      <c r="BL60" s="19">
        <f>100/(BM60/60)</f>
        <v>66.666666666666671</v>
      </c>
      <c r="BM60" s="26">
        <v>90</v>
      </c>
      <c r="BN60" s="30">
        <f>100/4*BO60</f>
        <v>0</v>
      </c>
      <c r="BO60" s="29">
        <v>0</v>
      </c>
      <c r="BP60" s="19"/>
      <c r="BQ60" s="28">
        <v>0</v>
      </c>
      <c r="BR60" s="11" t="s">
        <v>169</v>
      </c>
      <c r="BS60" s="26" t="s">
        <v>169</v>
      </c>
      <c r="BT60" s="30" t="s">
        <v>169</v>
      </c>
      <c r="BU60" s="40" t="s">
        <v>169</v>
      </c>
      <c r="BV60" s="19"/>
      <c r="BW60" s="28">
        <v>0</v>
      </c>
      <c r="BX60" s="11" t="s">
        <v>169</v>
      </c>
      <c r="BY60" s="26" t="s">
        <v>169</v>
      </c>
      <c r="BZ60" s="30" t="s">
        <v>169</v>
      </c>
      <c r="CA60" s="40" t="s">
        <v>169</v>
      </c>
      <c r="CB60" s="19"/>
      <c r="CC60" s="28">
        <v>0</v>
      </c>
      <c r="CD60" s="11" t="s">
        <v>169</v>
      </c>
      <c r="CE60" s="26" t="s">
        <v>169</v>
      </c>
      <c r="CF60" s="30" t="s">
        <v>169</v>
      </c>
      <c r="CG60" s="40" t="s">
        <v>169</v>
      </c>
      <c r="CH60" s="19"/>
      <c r="CI60" s="28">
        <f>(CJ60+CL60)/2</f>
        <v>45.146726862302479</v>
      </c>
      <c r="CJ60" s="19">
        <f>100/(CK60/60)</f>
        <v>90.293453724604959</v>
      </c>
      <c r="CK60" s="26">
        <v>66.45</v>
      </c>
      <c r="CL60" s="30">
        <f>100/4*CM60</f>
        <v>0</v>
      </c>
      <c r="CM60" s="29">
        <v>0</v>
      </c>
      <c r="CN60" s="23"/>
      <c r="CO60" s="23"/>
      <c r="CP60" s="23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</row>
    <row r="61" spans="1:105" x14ac:dyDescent="0.25">
      <c r="A61" s="38" t="s">
        <v>194</v>
      </c>
      <c r="B61" s="60" t="s">
        <v>153</v>
      </c>
      <c r="C61" s="61" t="s">
        <v>154</v>
      </c>
      <c r="D61" s="61" t="s">
        <v>65</v>
      </c>
      <c r="E61" s="62">
        <f>F61*(I61+O61+U61+AA61+AG61+AM61+AS61+AY61+BE61+BK61+BQ61+BW61+CC61+CI61)</f>
        <v>470.54647218453186</v>
      </c>
      <c r="F61" s="63">
        <v>1.1399999999999999</v>
      </c>
      <c r="G61" s="64">
        <f>+IF(I61&gt;0,1,0)+IF(O61&gt;0,1,0)+IF(U61&gt;0,1,0)+IF(AA61&gt;0,1,0)+IF(AG61&gt;0,1,0)+IF(AM61&gt;0,1,0)+IF(AS61&gt;0,1,0)+IF(AY61&gt;0,1,0)+IF(BE61&gt;0,1,0)+IF(BK61&gt;0,1,0)+IF(BQ61&gt;0,1,0)+IF(BW61&gt;0,1,0)+IF(CC61&gt;0,1,0)+IF(CI61&gt;0,1,0)</f>
        <v>2</v>
      </c>
      <c r="H61" s="19">
        <f>E61/G61</f>
        <v>235.27323609226593</v>
      </c>
      <c r="I61" s="65">
        <f>J61+L61</f>
        <v>200.75757575757575</v>
      </c>
      <c r="J61" s="66">
        <f>100/(K61/60)</f>
        <v>75.757575757575751</v>
      </c>
      <c r="K61" s="67">
        <v>79.2</v>
      </c>
      <c r="L61" s="68">
        <f>100/4*M61</f>
        <v>125</v>
      </c>
      <c r="M61" s="69">
        <v>5</v>
      </c>
      <c r="N61" s="66"/>
      <c r="O61" s="65">
        <v>0</v>
      </c>
      <c r="P61" s="66" t="s">
        <v>169</v>
      </c>
      <c r="Q61" s="63" t="s">
        <v>169</v>
      </c>
      <c r="R61" s="68" t="s">
        <v>169</v>
      </c>
      <c r="S61" s="70" t="s">
        <v>169</v>
      </c>
      <c r="T61" s="66"/>
      <c r="U61" s="65">
        <v>0</v>
      </c>
      <c r="V61" s="66" t="s">
        <v>169</v>
      </c>
      <c r="W61" s="63" t="s">
        <v>169</v>
      </c>
      <c r="X61" s="68" t="s">
        <v>169</v>
      </c>
      <c r="Y61" s="70" t="s">
        <v>169</v>
      </c>
      <c r="Z61" s="66"/>
      <c r="AA61" s="65">
        <v>0</v>
      </c>
      <c r="AB61" s="66" t="s">
        <v>169</v>
      </c>
      <c r="AC61" s="63" t="s">
        <v>169</v>
      </c>
      <c r="AD61" s="68" t="s">
        <v>169</v>
      </c>
      <c r="AE61" s="70" t="s">
        <v>169</v>
      </c>
      <c r="AF61" s="66"/>
      <c r="AG61" s="65">
        <v>0</v>
      </c>
      <c r="AH61" s="66" t="s">
        <v>169</v>
      </c>
      <c r="AI61" s="63" t="s">
        <v>169</v>
      </c>
      <c r="AJ61" s="68" t="s">
        <v>169</v>
      </c>
      <c r="AK61" s="70" t="s">
        <v>169</v>
      </c>
      <c r="AL61" s="60" t="s">
        <v>153</v>
      </c>
      <c r="AM61" s="65">
        <f>(AN61+AP61)/2</f>
        <v>212.00248756218906</v>
      </c>
      <c r="AN61" s="66">
        <f>100/(AO61/60)</f>
        <v>199.00497512437812</v>
      </c>
      <c r="AO61" s="63">
        <v>30.15</v>
      </c>
      <c r="AP61" s="68">
        <f>100/4*AQ61</f>
        <v>225</v>
      </c>
      <c r="AQ61" s="71">
        <v>9</v>
      </c>
      <c r="AR61" s="72"/>
      <c r="AS61" s="65">
        <v>0</v>
      </c>
      <c r="AT61" s="73" t="s">
        <v>169</v>
      </c>
      <c r="AU61" s="63" t="s">
        <v>169</v>
      </c>
      <c r="AV61" s="68" t="s">
        <v>169</v>
      </c>
      <c r="AW61" s="70" t="s">
        <v>169</v>
      </c>
      <c r="AX61" s="72"/>
      <c r="AY61" s="65">
        <v>0</v>
      </c>
      <c r="AZ61" s="73" t="s">
        <v>169</v>
      </c>
      <c r="BA61" s="63" t="s">
        <v>169</v>
      </c>
      <c r="BB61" s="68" t="s">
        <v>169</v>
      </c>
      <c r="BC61" s="70" t="s">
        <v>169</v>
      </c>
      <c r="BD61" s="72"/>
      <c r="BE61" s="65">
        <v>0</v>
      </c>
      <c r="BF61" s="73" t="s">
        <v>169</v>
      </c>
      <c r="BG61" s="63" t="s">
        <v>169</v>
      </c>
      <c r="BH61" s="68" t="s">
        <v>169</v>
      </c>
      <c r="BI61" s="70" t="s">
        <v>169</v>
      </c>
      <c r="BJ61" s="60" t="s">
        <v>153</v>
      </c>
      <c r="BK61" s="65">
        <v>0</v>
      </c>
      <c r="BL61" s="73" t="s">
        <v>169</v>
      </c>
      <c r="BM61" s="63" t="s">
        <v>169</v>
      </c>
      <c r="BN61" s="68" t="s">
        <v>169</v>
      </c>
      <c r="BO61" s="70" t="s">
        <v>169</v>
      </c>
      <c r="BP61" s="72"/>
      <c r="BQ61" s="65">
        <v>0</v>
      </c>
      <c r="BR61" s="73" t="s">
        <v>169</v>
      </c>
      <c r="BS61" s="63" t="s">
        <v>169</v>
      </c>
      <c r="BT61" s="68" t="s">
        <v>169</v>
      </c>
      <c r="BU61" s="70" t="s">
        <v>169</v>
      </c>
      <c r="BV61" s="72"/>
      <c r="BW61" s="65">
        <v>0</v>
      </c>
      <c r="BX61" s="73" t="s">
        <v>169</v>
      </c>
      <c r="BY61" s="63" t="s">
        <v>169</v>
      </c>
      <c r="BZ61" s="68" t="s">
        <v>169</v>
      </c>
      <c r="CA61" s="70" t="s">
        <v>169</v>
      </c>
      <c r="CB61" s="72"/>
      <c r="CC61" s="65">
        <v>0</v>
      </c>
      <c r="CD61" s="73" t="s">
        <v>169</v>
      </c>
      <c r="CE61" s="63" t="s">
        <v>169</v>
      </c>
      <c r="CF61" s="68" t="s">
        <v>169</v>
      </c>
      <c r="CG61" s="70" t="s">
        <v>169</v>
      </c>
      <c r="CH61" s="72"/>
      <c r="CI61" s="65">
        <v>0</v>
      </c>
      <c r="CJ61" s="73" t="s">
        <v>169</v>
      </c>
      <c r="CK61" s="63" t="s">
        <v>169</v>
      </c>
      <c r="CL61" s="68" t="s">
        <v>169</v>
      </c>
      <c r="CM61" s="70" t="s">
        <v>169</v>
      </c>
      <c r="CN61" s="23"/>
      <c r="CO61" s="23"/>
      <c r="CP61" s="23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</row>
    <row r="62" spans="1:105" x14ac:dyDescent="0.25">
      <c r="A62" s="38" t="s">
        <v>197</v>
      </c>
      <c r="B62" s="24" t="s">
        <v>24</v>
      </c>
      <c r="C62" s="53" t="s">
        <v>25</v>
      </c>
      <c r="D62" s="53" t="s">
        <v>10</v>
      </c>
      <c r="E62" s="59">
        <f>F62*(I62+O62+U62+AA62+AG62+AM62+AS62+AY62+BE62+BK62+BQ62+BW62+CC62+CI62)</f>
        <v>449.23332170603908</v>
      </c>
      <c r="F62" s="26" t="s">
        <v>68</v>
      </c>
      <c r="G62" s="41">
        <f>+IF(I62&gt;0,1,0)+IF(O62&gt;0,1,0)+IF(U62&gt;0,1,0)+IF(AA62&gt;0,1,0)+IF(AG62&gt;0,1,0)+IF(AM62&gt;0,1,0)+IF(AS62&gt;0,1,0)+IF(AY62&gt;0,1,0)+IF(BE62&gt;0,1,0)+IF(BK62&gt;0,1,0)+IF(BQ62&gt;0,1,0)+IF(BW62&gt;0,1,0)+IF(CC62&gt;0,1,0)+IF(CI62&gt;0,1,0)</f>
        <v>2</v>
      </c>
      <c r="H62" s="19">
        <f>E62/G62</f>
        <v>224.61666085301954</v>
      </c>
      <c r="I62" s="28">
        <v>0</v>
      </c>
      <c r="J62" s="19" t="s">
        <v>169</v>
      </c>
      <c r="K62" s="26" t="s">
        <v>169</v>
      </c>
      <c r="L62" s="30" t="s">
        <v>169</v>
      </c>
      <c r="M62" s="40" t="s">
        <v>169</v>
      </c>
      <c r="N62" s="41"/>
      <c r="O62" s="28">
        <v>0</v>
      </c>
      <c r="P62" s="19" t="s">
        <v>169</v>
      </c>
      <c r="Q62" s="26" t="s">
        <v>169</v>
      </c>
      <c r="R62" s="30" t="s">
        <v>169</v>
      </c>
      <c r="S62" s="40" t="s">
        <v>169</v>
      </c>
      <c r="T62" s="41"/>
      <c r="U62" s="28">
        <v>0</v>
      </c>
      <c r="V62" s="19" t="s">
        <v>169</v>
      </c>
      <c r="W62" s="26" t="s">
        <v>169</v>
      </c>
      <c r="X62" s="30" t="s">
        <v>169</v>
      </c>
      <c r="Y62" s="40" t="s">
        <v>169</v>
      </c>
      <c r="Z62" s="41"/>
      <c r="AA62" s="28">
        <v>0</v>
      </c>
      <c r="AB62" s="19" t="s">
        <v>169</v>
      </c>
      <c r="AC62" s="26" t="s">
        <v>169</v>
      </c>
      <c r="AD62" s="30" t="s">
        <v>169</v>
      </c>
      <c r="AE62" s="40" t="s">
        <v>169</v>
      </c>
      <c r="AF62" s="41"/>
      <c r="AG62" s="28">
        <f>AH62+AJ62</f>
        <v>236.75534991324466</v>
      </c>
      <c r="AH62" s="19">
        <f>100/(AI62/60)</f>
        <v>86.755349913244658</v>
      </c>
      <c r="AI62" s="26">
        <v>69.16</v>
      </c>
      <c r="AJ62" s="30">
        <f>100/4*AK62</f>
        <v>150</v>
      </c>
      <c r="AK62" s="29">
        <v>6</v>
      </c>
      <c r="AL62" s="24" t="s">
        <v>24</v>
      </c>
      <c r="AM62" s="28">
        <v>0</v>
      </c>
      <c r="AN62" s="11" t="s">
        <v>169</v>
      </c>
      <c r="AO62" s="26" t="s">
        <v>169</v>
      </c>
      <c r="AP62" s="30" t="s">
        <v>169</v>
      </c>
      <c r="AQ62" s="40" t="s">
        <v>169</v>
      </c>
      <c r="AR62" s="41"/>
      <c r="AS62" s="28">
        <v>0</v>
      </c>
      <c r="AT62" s="11" t="s">
        <v>169</v>
      </c>
      <c r="AU62" s="26" t="s">
        <v>169</v>
      </c>
      <c r="AV62" s="30" t="s">
        <v>169</v>
      </c>
      <c r="AW62" s="40" t="s">
        <v>169</v>
      </c>
      <c r="AX62" s="41"/>
      <c r="AY62" s="28">
        <f>AZ62+BB62</f>
        <v>183.08887598024978</v>
      </c>
      <c r="AZ62" s="19">
        <f>100/(BA62/60)</f>
        <v>58.088875980249782</v>
      </c>
      <c r="BA62" s="26">
        <v>103.29</v>
      </c>
      <c r="BB62" s="30">
        <f>100/4*BC62</f>
        <v>125</v>
      </c>
      <c r="BC62" s="29">
        <v>5</v>
      </c>
      <c r="BD62" s="41"/>
      <c r="BE62" s="28">
        <v>0</v>
      </c>
      <c r="BF62" s="11" t="s">
        <v>169</v>
      </c>
      <c r="BG62" s="26" t="s">
        <v>169</v>
      </c>
      <c r="BH62" s="30" t="s">
        <v>169</v>
      </c>
      <c r="BI62" s="40" t="s">
        <v>169</v>
      </c>
      <c r="BJ62" s="24" t="s">
        <v>24</v>
      </c>
      <c r="BK62" s="28">
        <v>0</v>
      </c>
      <c r="BL62" s="11" t="s">
        <v>169</v>
      </c>
      <c r="BM62" s="26" t="s">
        <v>169</v>
      </c>
      <c r="BN62" s="30" t="s">
        <v>169</v>
      </c>
      <c r="BO62" s="40" t="s">
        <v>169</v>
      </c>
      <c r="BP62" s="41"/>
      <c r="BQ62" s="28">
        <v>0</v>
      </c>
      <c r="BR62" s="11" t="s">
        <v>169</v>
      </c>
      <c r="BS62" s="26" t="s">
        <v>169</v>
      </c>
      <c r="BT62" s="30" t="s">
        <v>169</v>
      </c>
      <c r="BU62" s="40" t="s">
        <v>169</v>
      </c>
      <c r="BV62" s="41"/>
      <c r="BW62" s="28">
        <v>0</v>
      </c>
      <c r="BX62" s="11" t="s">
        <v>169</v>
      </c>
      <c r="BY62" s="26" t="s">
        <v>169</v>
      </c>
      <c r="BZ62" s="30" t="s">
        <v>169</v>
      </c>
      <c r="CA62" s="40" t="s">
        <v>169</v>
      </c>
      <c r="CB62" s="41"/>
      <c r="CC62" s="28">
        <v>0</v>
      </c>
      <c r="CD62" s="11" t="s">
        <v>169</v>
      </c>
      <c r="CE62" s="26" t="s">
        <v>169</v>
      </c>
      <c r="CF62" s="30" t="s">
        <v>169</v>
      </c>
      <c r="CG62" s="40" t="s">
        <v>169</v>
      </c>
      <c r="CH62" s="41"/>
      <c r="CI62" s="28">
        <v>0</v>
      </c>
      <c r="CJ62" s="11" t="s">
        <v>169</v>
      </c>
      <c r="CK62" s="26" t="s">
        <v>169</v>
      </c>
      <c r="CL62" s="30" t="s">
        <v>169</v>
      </c>
      <c r="CM62" s="40" t="s">
        <v>169</v>
      </c>
      <c r="CN62" s="23"/>
      <c r="CO62" s="23"/>
      <c r="CP62" s="23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</row>
    <row r="63" spans="1:105" x14ac:dyDescent="0.25">
      <c r="A63" s="38" t="s">
        <v>201</v>
      </c>
      <c r="B63" s="60" t="s">
        <v>133</v>
      </c>
      <c r="C63" s="61" t="s">
        <v>134</v>
      </c>
      <c r="D63" s="61" t="s">
        <v>132</v>
      </c>
      <c r="E63" s="62">
        <f>F63*(I63+O63+U63+AA63+AG63+AM63+AS63+AY63+BE63+BK63+BQ63+BW63+CC63+CI63)</f>
        <v>421.44090782933415</v>
      </c>
      <c r="F63" s="63">
        <v>1.07</v>
      </c>
      <c r="G63" s="64">
        <f>+IF(I63&gt;0,1,0)+IF(O63&gt;0,1,0)+IF(U63&gt;0,1,0)+IF(AA63&gt;0,1,0)+IF(AG63&gt;0,1,0)+IF(AM63&gt;0,1,0)+IF(AS63&gt;0,1,0)+IF(AY63&gt;0,1,0)+IF(BE63&gt;0,1,0)+IF(BK63&gt;0,1,0)+IF(BQ63&gt;0,1,0)+IF(BW63&gt;0,1,0)+IF(CC63&gt;0,1,0)+IF(CI63&gt;0,1,0)</f>
        <v>2</v>
      </c>
      <c r="H63" s="19">
        <f>E63/G63</f>
        <v>210.72045391466708</v>
      </c>
      <c r="I63" s="65">
        <f>J63+L63</f>
        <v>185.60606060606062</v>
      </c>
      <c r="J63" s="66">
        <f>100/(K63/60)</f>
        <v>60.606060606060609</v>
      </c>
      <c r="K63" s="63">
        <v>99</v>
      </c>
      <c r="L63" s="68">
        <f>100/4*M63</f>
        <v>125</v>
      </c>
      <c r="M63" s="69">
        <v>5</v>
      </c>
      <c r="N63" s="66"/>
      <c r="O63" s="65">
        <v>0</v>
      </c>
      <c r="P63" s="66" t="s">
        <v>169</v>
      </c>
      <c r="Q63" s="63" t="s">
        <v>169</v>
      </c>
      <c r="R63" s="68" t="s">
        <v>169</v>
      </c>
      <c r="S63" s="70" t="s">
        <v>169</v>
      </c>
      <c r="T63" s="66"/>
      <c r="U63" s="65">
        <v>0</v>
      </c>
      <c r="V63" s="66" t="s">
        <v>169</v>
      </c>
      <c r="W63" s="63" t="s">
        <v>169</v>
      </c>
      <c r="X63" s="68" t="s">
        <v>169</v>
      </c>
      <c r="Y63" s="70" t="s">
        <v>169</v>
      </c>
      <c r="Z63" s="66"/>
      <c r="AA63" s="65">
        <v>0</v>
      </c>
      <c r="AB63" s="66" t="s">
        <v>169</v>
      </c>
      <c r="AC63" s="63" t="s">
        <v>169</v>
      </c>
      <c r="AD63" s="68" t="s">
        <v>169</v>
      </c>
      <c r="AE63" s="70" t="s">
        <v>169</v>
      </c>
      <c r="AF63" s="66"/>
      <c r="AG63" s="65">
        <v>0</v>
      </c>
      <c r="AH63" s="66" t="s">
        <v>169</v>
      </c>
      <c r="AI63" s="63" t="s">
        <v>169</v>
      </c>
      <c r="AJ63" s="68" t="s">
        <v>169</v>
      </c>
      <c r="AK63" s="70" t="s">
        <v>169</v>
      </c>
      <c r="AL63" s="60" t="s">
        <v>133</v>
      </c>
      <c r="AM63" s="65">
        <f>(AN63+AP63)/2</f>
        <v>208.26394671107408</v>
      </c>
      <c r="AN63" s="66">
        <f>100/(AO63/60)</f>
        <v>166.5278934221482</v>
      </c>
      <c r="AO63" s="63">
        <v>36.03</v>
      </c>
      <c r="AP63" s="68">
        <f>100/4*AQ63</f>
        <v>250</v>
      </c>
      <c r="AQ63" s="71">
        <v>10</v>
      </c>
      <c r="AR63" s="72"/>
      <c r="AS63" s="65">
        <v>0</v>
      </c>
      <c r="AT63" s="73" t="s">
        <v>169</v>
      </c>
      <c r="AU63" s="63" t="s">
        <v>169</v>
      </c>
      <c r="AV63" s="68" t="s">
        <v>169</v>
      </c>
      <c r="AW63" s="70" t="s">
        <v>169</v>
      </c>
      <c r="AX63" s="72"/>
      <c r="AY63" s="65">
        <v>0</v>
      </c>
      <c r="AZ63" s="73" t="s">
        <v>169</v>
      </c>
      <c r="BA63" s="63" t="s">
        <v>169</v>
      </c>
      <c r="BB63" s="68" t="s">
        <v>169</v>
      </c>
      <c r="BC63" s="70" t="s">
        <v>169</v>
      </c>
      <c r="BD63" s="72"/>
      <c r="BE63" s="65">
        <v>0</v>
      </c>
      <c r="BF63" s="73" t="s">
        <v>169</v>
      </c>
      <c r="BG63" s="63" t="s">
        <v>169</v>
      </c>
      <c r="BH63" s="68" t="s">
        <v>169</v>
      </c>
      <c r="BI63" s="70" t="s">
        <v>169</v>
      </c>
      <c r="BJ63" s="60" t="s">
        <v>133</v>
      </c>
      <c r="BK63" s="65">
        <v>0</v>
      </c>
      <c r="BL63" s="73" t="s">
        <v>169</v>
      </c>
      <c r="BM63" s="63" t="s">
        <v>169</v>
      </c>
      <c r="BN63" s="68" t="s">
        <v>169</v>
      </c>
      <c r="BO63" s="70" t="s">
        <v>169</v>
      </c>
      <c r="BP63" s="72"/>
      <c r="BQ63" s="65">
        <v>0</v>
      </c>
      <c r="BR63" s="73" t="s">
        <v>169</v>
      </c>
      <c r="BS63" s="63" t="s">
        <v>169</v>
      </c>
      <c r="BT63" s="68" t="s">
        <v>169</v>
      </c>
      <c r="BU63" s="70" t="s">
        <v>169</v>
      </c>
      <c r="BV63" s="72"/>
      <c r="BW63" s="65">
        <v>0</v>
      </c>
      <c r="BX63" s="73" t="s">
        <v>169</v>
      </c>
      <c r="BY63" s="63" t="s">
        <v>169</v>
      </c>
      <c r="BZ63" s="68" t="s">
        <v>169</v>
      </c>
      <c r="CA63" s="70" t="s">
        <v>169</v>
      </c>
      <c r="CB63" s="72"/>
      <c r="CC63" s="65">
        <v>0</v>
      </c>
      <c r="CD63" s="73" t="s">
        <v>169</v>
      </c>
      <c r="CE63" s="63" t="s">
        <v>169</v>
      </c>
      <c r="CF63" s="68" t="s">
        <v>169</v>
      </c>
      <c r="CG63" s="70" t="s">
        <v>169</v>
      </c>
      <c r="CH63" s="72"/>
      <c r="CI63" s="65">
        <v>0</v>
      </c>
      <c r="CJ63" s="73" t="s">
        <v>169</v>
      </c>
      <c r="CK63" s="63" t="s">
        <v>169</v>
      </c>
      <c r="CL63" s="68" t="s">
        <v>169</v>
      </c>
      <c r="CM63" s="70" t="s">
        <v>169</v>
      </c>
      <c r="CN63" s="23"/>
      <c r="CO63" s="23"/>
      <c r="CP63" s="23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</row>
    <row r="64" spans="1:105" x14ac:dyDescent="0.25">
      <c r="A64" s="38" t="s">
        <v>203</v>
      </c>
      <c r="B64" s="24" t="s">
        <v>225</v>
      </c>
      <c r="C64" s="53" t="s">
        <v>227</v>
      </c>
      <c r="D64" s="53" t="s">
        <v>65</v>
      </c>
      <c r="E64" s="59">
        <f>F64*(I64+O64+U64+AA64+AG64+AM64+AS64+AY64+BE64+BK64+BQ64+BW64+CC64+CI64)</f>
        <v>395.12768873875297</v>
      </c>
      <c r="F64" s="26">
        <v>1.1399999999999999</v>
      </c>
      <c r="G64" s="41">
        <f>+IF(I64&gt;0,1,0)+IF(O64&gt;0,1,0)+IF(U64&gt;0,1,0)+IF(AA64&gt;0,1,0)+IF(AG64&gt;0,1,0)+IF(AM64&gt;0,1,0)+IF(AS64&gt;0,1,0)+IF(AY64&gt;0,1,0)+IF(BE64&gt;0,1,0)+IF(BK64&gt;0,1,0)+IF(BQ64&gt;0,1,0)+IF(BW64&gt;0,1,0)+IF(CC64&gt;0,1,0)+IF(CI64&gt;0,1,0)</f>
        <v>2</v>
      </c>
      <c r="H64" s="19">
        <f>E64/G64</f>
        <v>197.56384436937648</v>
      </c>
      <c r="I64" s="28">
        <v>0</v>
      </c>
      <c r="J64" s="19" t="s">
        <v>169</v>
      </c>
      <c r="K64" s="26" t="s">
        <v>169</v>
      </c>
      <c r="L64" s="30" t="s">
        <v>169</v>
      </c>
      <c r="M64" s="40" t="s">
        <v>169</v>
      </c>
      <c r="N64" s="19"/>
      <c r="O64" s="28">
        <v>0</v>
      </c>
      <c r="P64" s="19" t="s">
        <v>169</v>
      </c>
      <c r="Q64" s="26" t="s">
        <v>169</v>
      </c>
      <c r="R64" s="30" t="s">
        <v>169</v>
      </c>
      <c r="S64" s="40" t="s">
        <v>169</v>
      </c>
      <c r="T64" s="19"/>
      <c r="U64" s="28">
        <v>0</v>
      </c>
      <c r="V64" s="19" t="s">
        <v>169</v>
      </c>
      <c r="W64" s="26" t="s">
        <v>169</v>
      </c>
      <c r="X64" s="30" t="s">
        <v>169</v>
      </c>
      <c r="Y64" s="40" t="s">
        <v>169</v>
      </c>
      <c r="Z64" s="19"/>
      <c r="AA64" s="28">
        <v>0</v>
      </c>
      <c r="AB64" s="19" t="s">
        <v>169</v>
      </c>
      <c r="AC64" s="26" t="s">
        <v>169</v>
      </c>
      <c r="AD64" s="30" t="s">
        <v>169</v>
      </c>
      <c r="AE64" s="40" t="s">
        <v>169</v>
      </c>
      <c r="AF64" s="19"/>
      <c r="AG64" s="28">
        <v>0</v>
      </c>
      <c r="AH64" s="19" t="s">
        <v>169</v>
      </c>
      <c r="AI64" s="26" t="s">
        <v>169</v>
      </c>
      <c r="AJ64" s="30" t="s">
        <v>169</v>
      </c>
      <c r="AK64" s="40" t="s">
        <v>169</v>
      </c>
      <c r="AL64" s="24" t="s">
        <v>225</v>
      </c>
      <c r="AM64" s="28">
        <v>0</v>
      </c>
      <c r="AN64" s="11" t="s">
        <v>169</v>
      </c>
      <c r="AO64" s="26" t="s">
        <v>169</v>
      </c>
      <c r="AP64" s="30" t="s">
        <v>169</v>
      </c>
      <c r="AQ64" s="40" t="s">
        <v>169</v>
      </c>
      <c r="AR64" s="19"/>
      <c r="AS64" s="28">
        <v>0</v>
      </c>
      <c r="AT64" s="11" t="s">
        <v>169</v>
      </c>
      <c r="AU64" s="26" t="s">
        <v>169</v>
      </c>
      <c r="AV64" s="30" t="s">
        <v>169</v>
      </c>
      <c r="AW64" s="40" t="s">
        <v>169</v>
      </c>
      <c r="AX64" s="19"/>
      <c r="AY64" s="28">
        <v>0</v>
      </c>
      <c r="AZ64" s="11" t="s">
        <v>169</v>
      </c>
      <c r="BA64" s="26" t="s">
        <v>169</v>
      </c>
      <c r="BB64" s="30" t="s">
        <v>169</v>
      </c>
      <c r="BC64" s="40" t="s">
        <v>169</v>
      </c>
      <c r="BD64" s="19"/>
      <c r="BE64" s="28">
        <v>0</v>
      </c>
      <c r="BF64" s="11" t="s">
        <v>169</v>
      </c>
      <c r="BG64" s="26" t="s">
        <v>169</v>
      </c>
      <c r="BH64" s="30" t="s">
        <v>169</v>
      </c>
      <c r="BI64" s="40" t="s">
        <v>169</v>
      </c>
      <c r="BJ64" s="19" t="s">
        <v>225</v>
      </c>
      <c r="BK64" s="28">
        <v>0</v>
      </c>
      <c r="BL64" s="11" t="s">
        <v>169</v>
      </c>
      <c r="BM64" s="26" t="s">
        <v>169</v>
      </c>
      <c r="BN64" s="30" t="s">
        <v>169</v>
      </c>
      <c r="BO64" s="40" t="s">
        <v>169</v>
      </c>
      <c r="BP64" s="23"/>
      <c r="BQ64" s="28">
        <f>BR64+BT64</f>
        <v>163.7705281846427</v>
      </c>
      <c r="BR64" s="19">
        <f>100/(BS64/60)</f>
        <v>88.7705281846427</v>
      </c>
      <c r="BS64" s="26">
        <v>67.59</v>
      </c>
      <c r="BT64" s="30">
        <f>100/4*BU64</f>
        <v>75</v>
      </c>
      <c r="BU64" s="29">
        <v>3</v>
      </c>
      <c r="BV64" s="23"/>
      <c r="BW64" s="28">
        <f>(BX64+BZ64)/1.7</f>
        <v>182.83270755110553</v>
      </c>
      <c r="BX64" s="19">
        <f>100/(BY64/60)*2.5</f>
        <v>110.81560283687942</v>
      </c>
      <c r="BY64" s="26">
        <v>135.36000000000001</v>
      </c>
      <c r="BZ64" s="30">
        <f>100/4*CA64</f>
        <v>200</v>
      </c>
      <c r="CA64" s="29">
        <v>8</v>
      </c>
      <c r="CB64" s="23"/>
      <c r="CC64" s="28">
        <v>0</v>
      </c>
      <c r="CD64" s="11" t="s">
        <v>169</v>
      </c>
      <c r="CE64" s="26" t="s">
        <v>169</v>
      </c>
      <c r="CF64" s="30" t="s">
        <v>169</v>
      </c>
      <c r="CG64" s="40" t="s">
        <v>169</v>
      </c>
      <c r="CH64" s="23"/>
      <c r="CI64" s="28">
        <v>0</v>
      </c>
      <c r="CJ64" s="11" t="s">
        <v>169</v>
      </c>
      <c r="CK64" s="26" t="s">
        <v>169</v>
      </c>
      <c r="CL64" s="30" t="s">
        <v>169</v>
      </c>
      <c r="CM64" s="40" t="s">
        <v>169</v>
      </c>
      <c r="CN64" s="23"/>
      <c r="CO64" s="23"/>
      <c r="CP64" s="23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</row>
    <row r="65" spans="1:105" x14ac:dyDescent="0.25">
      <c r="A65" s="38" t="s">
        <v>206</v>
      </c>
      <c r="B65" s="24" t="s">
        <v>161</v>
      </c>
      <c r="C65" s="53" t="s">
        <v>162</v>
      </c>
      <c r="D65" s="53" t="s">
        <v>17</v>
      </c>
      <c r="E65" s="59">
        <f>F65*(I65+O65+U65+AA65+AG65+AM65+AS65+AY65+BE65+BK65+BQ65+BW65+CC65+CI65)</f>
        <v>394.03407110016229</v>
      </c>
      <c r="F65" s="26">
        <v>1.4</v>
      </c>
      <c r="G65" s="41">
        <f>+IF(I65&gt;0,1,0)+IF(O65&gt;0,1,0)+IF(U65&gt;0,1,0)+IF(AA65&gt;0,1,0)+IF(AG65&gt;0,1,0)+IF(AM65&gt;0,1,0)+IF(AS65&gt;0,1,0)+IF(AY65&gt;0,1,0)+IF(BE65&gt;0,1,0)+IF(BK65&gt;0,1,0)+IF(BQ65&gt;0,1,0)+IF(BW65&gt;0,1,0)+IF(CC65&gt;0,1,0)+IF(CI65&gt;0,1,0)</f>
        <v>2</v>
      </c>
      <c r="H65" s="19">
        <f>E65/G65</f>
        <v>197.01703555008115</v>
      </c>
      <c r="I65" s="28">
        <f>J65+L65</f>
        <v>221.70385395537525</v>
      </c>
      <c r="J65" s="19">
        <f>100/(K65/60)</f>
        <v>121.70385395537525</v>
      </c>
      <c r="K65" s="26">
        <v>49.3</v>
      </c>
      <c r="L65" s="30">
        <f>100/4*M65</f>
        <v>100</v>
      </c>
      <c r="M65" s="42">
        <v>4</v>
      </c>
      <c r="N65" s="19"/>
      <c r="O65" s="28">
        <v>0</v>
      </c>
      <c r="P65" s="19" t="s">
        <v>169</v>
      </c>
      <c r="Q65" s="26" t="s">
        <v>169</v>
      </c>
      <c r="R65" s="30" t="s">
        <v>169</v>
      </c>
      <c r="S65" s="40" t="s">
        <v>169</v>
      </c>
      <c r="T65" s="19"/>
      <c r="U65" s="28">
        <v>0</v>
      </c>
      <c r="V65" s="19" t="s">
        <v>169</v>
      </c>
      <c r="W65" s="26" t="s">
        <v>169</v>
      </c>
      <c r="X65" s="30" t="s">
        <v>169</v>
      </c>
      <c r="Y65" s="40" t="s">
        <v>169</v>
      </c>
      <c r="Z65" s="19"/>
      <c r="AA65" s="28">
        <v>0</v>
      </c>
      <c r="AB65" s="19" t="s">
        <v>169</v>
      </c>
      <c r="AC65" s="26" t="s">
        <v>169</v>
      </c>
      <c r="AD65" s="30" t="s">
        <v>169</v>
      </c>
      <c r="AE65" s="40" t="s">
        <v>169</v>
      </c>
      <c r="AF65" s="19"/>
      <c r="AG65" s="28">
        <v>0</v>
      </c>
      <c r="AH65" s="19" t="s">
        <v>169</v>
      </c>
      <c r="AI65" s="26" t="s">
        <v>169</v>
      </c>
      <c r="AJ65" s="30" t="s">
        <v>169</v>
      </c>
      <c r="AK65" s="40" t="s">
        <v>169</v>
      </c>
      <c r="AL65" s="24" t="s">
        <v>161</v>
      </c>
      <c r="AM65" s="28">
        <v>0</v>
      </c>
      <c r="AN65" s="11" t="s">
        <v>169</v>
      </c>
      <c r="AO65" s="26" t="s">
        <v>169</v>
      </c>
      <c r="AP65" s="30" t="s">
        <v>169</v>
      </c>
      <c r="AQ65" s="40" t="s">
        <v>169</v>
      </c>
      <c r="AR65" s="23"/>
      <c r="AS65" s="28">
        <v>0</v>
      </c>
      <c r="AT65" s="11" t="s">
        <v>169</v>
      </c>
      <c r="AU65" s="26" t="s">
        <v>169</v>
      </c>
      <c r="AV65" s="30" t="s">
        <v>169</v>
      </c>
      <c r="AW65" s="40" t="s">
        <v>169</v>
      </c>
      <c r="AX65" s="23"/>
      <c r="AY65" s="28">
        <v>0</v>
      </c>
      <c r="AZ65" s="11" t="s">
        <v>169</v>
      </c>
      <c r="BA65" s="26" t="s">
        <v>169</v>
      </c>
      <c r="BB65" s="30" t="s">
        <v>169</v>
      </c>
      <c r="BC65" s="40" t="s">
        <v>169</v>
      </c>
      <c r="BD65" s="23"/>
      <c r="BE65" s="28">
        <v>0</v>
      </c>
      <c r="BF65" s="11" t="s">
        <v>169</v>
      </c>
      <c r="BG65" s="26" t="s">
        <v>169</v>
      </c>
      <c r="BH65" s="30" t="s">
        <v>169</v>
      </c>
      <c r="BI65" s="40" t="s">
        <v>169</v>
      </c>
      <c r="BJ65" s="24" t="s">
        <v>161</v>
      </c>
      <c r="BK65" s="28">
        <v>0</v>
      </c>
      <c r="BL65" s="11" t="s">
        <v>169</v>
      </c>
      <c r="BM65" s="26" t="s">
        <v>169</v>
      </c>
      <c r="BN65" s="30" t="s">
        <v>169</v>
      </c>
      <c r="BO65" s="40" t="s">
        <v>169</v>
      </c>
      <c r="BP65" s="23"/>
      <c r="BQ65" s="28">
        <v>0</v>
      </c>
      <c r="BR65" s="11" t="s">
        <v>169</v>
      </c>
      <c r="BS65" s="26" t="s">
        <v>169</v>
      </c>
      <c r="BT65" s="30" t="s">
        <v>169</v>
      </c>
      <c r="BU65" s="40" t="s">
        <v>169</v>
      </c>
      <c r="BV65" s="23"/>
      <c r="BW65" s="28">
        <v>0</v>
      </c>
      <c r="BX65" s="11" t="s">
        <v>169</v>
      </c>
      <c r="BY65" s="26" t="s">
        <v>169</v>
      </c>
      <c r="BZ65" s="30" t="s">
        <v>169</v>
      </c>
      <c r="CA65" s="40" t="s">
        <v>169</v>
      </c>
      <c r="CB65" s="23"/>
      <c r="CC65" s="28">
        <v>0</v>
      </c>
      <c r="CD65" s="11" t="s">
        <v>169</v>
      </c>
      <c r="CE65" s="26" t="s">
        <v>169</v>
      </c>
      <c r="CF65" s="30" t="s">
        <v>169</v>
      </c>
      <c r="CG65" s="40" t="s">
        <v>169</v>
      </c>
      <c r="CH65" s="23"/>
      <c r="CI65" s="28">
        <f>(CJ65+CL65)/2</f>
        <v>59.749053973312087</v>
      </c>
      <c r="CJ65" s="19">
        <f>100/(CK65/60)</f>
        <v>119.49810794662417</v>
      </c>
      <c r="CK65" s="26">
        <v>50.21</v>
      </c>
      <c r="CL65" s="30">
        <f>100/4*CM65</f>
        <v>0</v>
      </c>
      <c r="CM65" s="29">
        <v>0</v>
      </c>
      <c r="CN65" s="23"/>
      <c r="CO65" s="23"/>
      <c r="CP65" s="23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</row>
    <row r="66" spans="1:105" x14ac:dyDescent="0.25">
      <c r="A66" s="38" t="s">
        <v>210</v>
      </c>
      <c r="B66" s="24" t="s">
        <v>224</v>
      </c>
      <c r="C66" s="53" t="s">
        <v>226</v>
      </c>
      <c r="D66" s="53" t="s">
        <v>65</v>
      </c>
      <c r="E66" s="59">
        <f>F66*(I66+O66+U66+AA66+AG66+AM66+AS66+AY66+BE66+BK66+BQ66+BW66+CC66+CI66)</f>
        <v>383.27884561554248</v>
      </c>
      <c r="F66" s="26">
        <v>1.1399999999999999</v>
      </c>
      <c r="G66" s="41">
        <f>+IF(I66&gt;0,1,0)+IF(O66&gt;0,1,0)+IF(U66&gt;0,1,0)+IF(AA66&gt;0,1,0)+IF(AG66&gt;0,1,0)+IF(AM66&gt;0,1,0)+IF(AS66&gt;0,1,0)+IF(AY66&gt;0,1,0)+IF(BE66&gt;0,1,0)+IF(BK66&gt;0,1,0)+IF(BQ66&gt;0,1,0)+IF(BW66&gt;0,1,0)+IF(CC66&gt;0,1,0)+IF(CI66&gt;0,1,0)</f>
        <v>2</v>
      </c>
      <c r="H66" s="19">
        <f>E66/G66</f>
        <v>191.63942280777124</v>
      </c>
      <c r="I66" s="28">
        <v>0</v>
      </c>
      <c r="J66" s="19" t="s">
        <v>169</v>
      </c>
      <c r="K66" s="26" t="s">
        <v>169</v>
      </c>
      <c r="L66" s="30" t="s">
        <v>169</v>
      </c>
      <c r="M66" s="40" t="s">
        <v>169</v>
      </c>
      <c r="N66" s="19"/>
      <c r="O66" s="28">
        <v>0</v>
      </c>
      <c r="P66" s="19" t="s">
        <v>169</v>
      </c>
      <c r="Q66" s="26" t="s">
        <v>169</v>
      </c>
      <c r="R66" s="30" t="s">
        <v>169</v>
      </c>
      <c r="S66" s="40" t="s">
        <v>169</v>
      </c>
      <c r="T66" s="19"/>
      <c r="U66" s="28">
        <v>0</v>
      </c>
      <c r="V66" s="19" t="s">
        <v>169</v>
      </c>
      <c r="W66" s="26" t="s">
        <v>169</v>
      </c>
      <c r="X66" s="30" t="s">
        <v>169</v>
      </c>
      <c r="Y66" s="40" t="s">
        <v>169</v>
      </c>
      <c r="Z66" s="19"/>
      <c r="AA66" s="28">
        <v>0</v>
      </c>
      <c r="AB66" s="19" t="s">
        <v>169</v>
      </c>
      <c r="AC66" s="26" t="s">
        <v>169</v>
      </c>
      <c r="AD66" s="30" t="s">
        <v>169</v>
      </c>
      <c r="AE66" s="40" t="s">
        <v>169</v>
      </c>
      <c r="AF66" s="19"/>
      <c r="AG66" s="28">
        <v>0</v>
      </c>
      <c r="AH66" s="19" t="s">
        <v>169</v>
      </c>
      <c r="AI66" s="26" t="s">
        <v>169</v>
      </c>
      <c r="AJ66" s="30" t="s">
        <v>169</v>
      </c>
      <c r="AK66" s="40" t="s">
        <v>169</v>
      </c>
      <c r="AL66" s="24" t="s">
        <v>224</v>
      </c>
      <c r="AM66" s="28">
        <v>0</v>
      </c>
      <c r="AN66" s="11" t="s">
        <v>169</v>
      </c>
      <c r="AO66" s="26" t="s">
        <v>169</v>
      </c>
      <c r="AP66" s="30" t="s">
        <v>169</v>
      </c>
      <c r="AQ66" s="40" t="s">
        <v>169</v>
      </c>
      <c r="AR66" s="19"/>
      <c r="AS66" s="28">
        <v>0</v>
      </c>
      <c r="AT66" s="11" t="s">
        <v>169</v>
      </c>
      <c r="AU66" s="26" t="s">
        <v>169</v>
      </c>
      <c r="AV66" s="30" t="s">
        <v>169</v>
      </c>
      <c r="AW66" s="40" t="s">
        <v>169</v>
      </c>
      <c r="AX66" s="19"/>
      <c r="AY66" s="28">
        <v>0</v>
      </c>
      <c r="AZ66" s="11" t="s">
        <v>169</v>
      </c>
      <c r="BA66" s="26" t="s">
        <v>169</v>
      </c>
      <c r="BB66" s="30" t="s">
        <v>169</v>
      </c>
      <c r="BC66" s="40" t="s">
        <v>169</v>
      </c>
      <c r="BD66" s="19"/>
      <c r="BE66" s="28">
        <v>0</v>
      </c>
      <c r="BF66" s="11" t="s">
        <v>169</v>
      </c>
      <c r="BG66" s="26" t="s">
        <v>169</v>
      </c>
      <c r="BH66" s="30" t="s">
        <v>169</v>
      </c>
      <c r="BI66" s="40" t="s">
        <v>169</v>
      </c>
      <c r="BJ66" s="19" t="s">
        <v>224</v>
      </c>
      <c r="BK66" s="28">
        <v>0</v>
      </c>
      <c r="BL66" s="11" t="s">
        <v>169</v>
      </c>
      <c r="BM66" s="26" t="s">
        <v>169</v>
      </c>
      <c r="BN66" s="30" t="s">
        <v>169</v>
      </c>
      <c r="BO66" s="40" t="s">
        <v>169</v>
      </c>
      <c r="BP66" s="23"/>
      <c r="BQ66" s="28">
        <f>BR66+BT66</f>
        <v>192.21039265481539</v>
      </c>
      <c r="BR66" s="19">
        <f>100/(BS66/60)</f>
        <v>117.21039265481539</v>
      </c>
      <c r="BS66" s="26">
        <v>51.19</v>
      </c>
      <c r="BT66" s="30">
        <f>100/4*BU66</f>
        <v>75</v>
      </c>
      <c r="BU66" s="29">
        <v>3</v>
      </c>
      <c r="BV66" s="23"/>
      <c r="BW66" s="28">
        <f>(BX66+BZ66)/1.7</f>
        <v>143.99912104302894</v>
      </c>
      <c r="BX66" s="19">
        <f>100/(BY66/60)*2.5</f>
        <v>169.79850577314917</v>
      </c>
      <c r="BY66" s="26">
        <v>88.34</v>
      </c>
      <c r="BZ66" s="30">
        <f>100/4*CA66</f>
        <v>75</v>
      </c>
      <c r="CA66" s="29">
        <v>3</v>
      </c>
      <c r="CB66" s="23"/>
      <c r="CC66" s="28">
        <v>0</v>
      </c>
      <c r="CD66" s="11" t="s">
        <v>169</v>
      </c>
      <c r="CE66" s="26" t="s">
        <v>169</v>
      </c>
      <c r="CF66" s="30" t="s">
        <v>169</v>
      </c>
      <c r="CG66" s="40" t="s">
        <v>169</v>
      </c>
      <c r="CH66" s="23"/>
      <c r="CI66" s="28">
        <v>0</v>
      </c>
      <c r="CJ66" s="11" t="s">
        <v>169</v>
      </c>
      <c r="CK66" s="26" t="s">
        <v>169</v>
      </c>
      <c r="CL66" s="30" t="s">
        <v>169</v>
      </c>
      <c r="CM66" s="40" t="s">
        <v>169</v>
      </c>
      <c r="CN66" s="23"/>
      <c r="CO66" s="23"/>
      <c r="CP66" s="23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</row>
    <row r="67" spans="1:105" x14ac:dyDescent="0.25">
      <c r="A67" s="38" t="s">
        <v>213</v>
      </c>
      <c r="B67" s="24" t="s">
        <v>159</v>
      </c>
      <c r="C67" s="53" t="s">
        <v>160</v>
      </c>
      <c r="D67" s="53" t="s">
        <v>17</v>
      </c>
      <c r="E67" s="59">
        <f>F67*(I67+O67+U67+AA67+AG67+AM67+AS67+AY67+BE67+BK67+BQ67+BW67+CC67+CI67)</f>
        <v>377.75827908293235</v>
      </c>
      <c r="F67" s="26">
        <v>1.4</v>
      </c>
      <c r="G67" s="41">
        <f>+IF(I67&gt;0,1,0)+IF(O67&gt;0,1,0)+IF(U67&gt;0,1,0)+IF(AA67&gt;0,1,0)+IF(AG67&gt;0,1,0)+IF(AM67&gt;0,1,0)+IF(AS67&gt;0,1,0)+IF(AY67&gt;0,1,0)+IF(BE67&gt;0,1,0)+IF(BK67&gt;0,1,0)+IF(BQ67&gt;0,1,0)+IF(BW67&gt;0,1,0)+IF(CC67&gt;0,1,0)+IF(CI67&gt;0,1,0)</f>
        <v>1</v>
      </c>
      <c r="H67" s="19">
        <f>E67/G67</f>
        <v>377.75827908293235</v>
      </c>
      <c r="I67" s="28">
        <f>J67+L67</f>
        <v>269.82734220209454</v>
      </c>
      <c r="J67" s="19">
        <f>100/(K67/60)</f>
        <v>169.82734220209454</v>
      </c>
      <c r="K67" s="26">
        <v>35.33</v>
      </c>
      <c r="L67" s="30">
        <f>100/4*M67</f>
        <v>100</v>
      </c>
      <c r="M67" s="42">
        <v>4</v>
      </c>
      <c r="N67" s="19"/>
      <c r="O67" s="28">
        <v>0</v>
      </c>
      <c r="P67" s="19" t="s">
        <v>169</v>
      </c>
      <c r="Q67" s="26" t="s">
        <v>169</v>
      </c>
      <c r="R67" s="30" t="s">
        <v>169</v>
      </c>
      <c r="S67" s="40" t="s">
        <v>169</v>
      </c>
      <c r="T67" s="19"/>
      <c r="U67" s="28">
        <v>0</v>
      </c>
      <c r="V67" s="19" t="s">
        <v>169</v>
      </c>
      <c r="W67" s="26" t="s">
        <v>169</v>
      </c>
      <c r="X67" s="30" t="s">
        <v>169</v>
      </c>
      <c r="Y67" s="40" t="s">
        <v>169</v>
      </c>
      <c r="Z67" s="19"/>
      <c r="AA67" s="28">
        <v>0</v>
      </c>
      <c r="AB67" s="19" t="s">
        <v>169</v>
      </c>
      <c r="AC67" s="26" t="s">
        <v>169</v>
      </c>
      <c r="AD67" s="30" t="s">
        <v>169</v>
      </c>
      <c r="AE67" s="40" t="s">
        <v>169</v>
      </c>
      <c r="AF67" s="19"/>
      <c r="AG67" s="28">
        <v>0</v>
      </c>
      <c r="AH67" s="19" t="s">
        <v>169</v>
      </c>
      <c r="AI67" s="26" t="s">
        <v>169</v>
      </c>
      <c r="AJ67" s="30" t="s">
        <v>169</v>
      </c>
      <c r="AK67" s="40" t="s">
        <v>169</v>
      </c>
      <c r="AL67" s="24" t="s">
        <v>159</v>
      </c>
      <c r="AM67" s="28">
        <v>0</v>
      </c>
      <c r="AN67" s="11" t="s">
        <v>169</v>
      </c>
      <c r="AO67" s="26" t="s">
        <v>169</v>
      </c>
      <c r="AP67" s="30" t="s">
        <v>169</v>
      </c>
      <c r="AQ67" s="40" t="s">
        <v>169</v>
      </c>
      <c r="AR67" s="23"/>
      <c r="AS67" s="28">
        <v>0</v>
      </c>
      <c r="AT67" s="11" t="s">
        <v>169</v>
      </c>
      <c r="AU67" s="26" t="s">
        <v>169</v>
      </c>
      <c r="AV67" s="30" t="s">
        <v>169</v>
      </c>
      <c r="AW67" s="40" t="s">
        <v>169</v>
      </c>
      <c r="AX67" s="23"/>
      <c r="AY67" s="28">
        <v>0</v>
      </c>
      <c r="AZ67" s="11" t="s">
        <v>169</v>
      </c>
      <c r="BA67" s="26" t="s">
        <v>169</v>
      </c>
      <c r="BB67" s="30" t="s">
        <v>169</v>
      </c>
      <c r="BC67" s="40" t="s">
        <v>169</v>
      </c>
      <c r="BD67" s="23"/>
      <c r="BE67" s="28">
        <v>0</v>
      </c>
      <c r="BF67" s="11" t="s">
        <v>169</v>
      </c>
      <c r="BG67" s="26" t="s">
        <v>169</v>
      </c>
      <c r="BH67" s="30" t="s">
        <v>169</v>
      </c>
      <c r="BI67" s="40" t="s">
        <v>169</v>
      </c>
      <c r="BJ67" s="24" t="s">
        <v>159</v>
      </c>
      <c r="BK67" s="28">
        <v>0</v>
      </c>
      <c r="BL67" s="11" t="s">
        <v>169</v>
      </c>
      <c r="BM67" s="26" t="s">
        <v>169</v>
      </c>
      <c r="BN67" s="30" t="s">
        <v>169</v>
      </c>
      <c r="BO67" s="40" t="s">
        <v>169</v>
      </c>
      <c r="BP67" s="23"/>
      <c r="BQ67" s="28">
        <v>0</v>
      </c>
      <c r="BR67" s="11" t="s">
        <v>169</v>
      </c>
      <c r="BS67" s="26" t="s">
        <v>169</v>
      </c>
      <c r="BT67" s="30" t="s">
        <v>169</v>
      </c>
      <c r="BU67" s="40" t="s">
        <v>169</v>
      </c>
      <c r="BV67" s="23"/>
      <c r="BW67" s="28">
        <v>0</v>
      </c>
      <c r="BX67" s="11" t="s">
        <v>169</v>
      </c>
      <c r="BY67" s="26" t="s">
        <v>169</v>
      </c>
      <c r="BZ67" s="30" t="s">
        <v>169</v>
      </c>
      <c r="CA67" s="40" t="s">
        <v>169</v>
      </c>
      <c r="CB67" s="23"/>
      <c r="CC67" s="28">
        <v>0</v>
      </c>
      <c r="CD67" s="11" t="s">
        <v>169</v>
      </c>
      <c r="CE67" s="26" t="s">
        <v>169</v>
      </c>
      <c r="CF67" s="30" t="s">
        <v>169</v>
      </c>
      <c r="CG67" s="40" t="s">
        <v>169</v>
      </c>
      <c r="CH67" s="23"/>
      <c r="CI67" s="28">
        <v>0</v>
      </c>
      <c r="CJ67" s="11" t="s">
        <v>169</v>
      </c>
      <c r="CK67" s="26" t="s">
        <v>169</v>
      </c>
      <c r="CL67" s="30" t="s">
        <v>169</v>
      </c>
      <c r="CM67" s="40" t="s">
        <v>169</v>
      </c>
      <c r="CN67" s="23"/>
      <c r="CO67" s="23"/>
      <c r="CP67" s="23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</row>
    <row r="68" spans="1:105" x14ac:dyDescent="0.25">
      <c r="A68" s="38" t="s">
        <v>216</v>
      </c>
      <c r="B68" s="24" t="s">
        <v>163</v>
      </c>
      <c r="C68" s="53" t="s">
        <v>164</v>
      </c>
      <c r="D68" s="53" t="s">
        <v>17</v>
      </c>
      <c r="E68" s="59">
        <f>F68*(I68+O68+U68+AA68+AG68+AM68+AS68+AY68+BE68+BK68+BQ68+BW68+CC68+CI68)</f>
        <v>306.99801192842938</v>
      </c>
      <c r="F68" s="26">
        <v>1.4</v>
      </c>
      <c r="G68" s="41">
        <f>+IF(I68&gt;0,1,0)+IF(O68&gt;0,1,0)+IF(U68&gt;0,1,0)+IF(AA68&gt;0,1,0)+IF(AG68&gt;0,1,0)+IF(AM68&gt;0,1,0)+IF(AS68&gt;0,1,0)+IF(AY68&gt;0,1,0)+IF(BE68&gt;0,1,0)+IF(BK68&gt;0,1,0)+IF(BQ68&gt;0,1,0)+IF(BW68&gt;0,1,0)+IF(CC68&gt;0,1,0)+IF(CI68&gt;0,1,0)</f>
        <v>1</v>
      </c>
      <c r="H68" s="19">
        <f>E68/G68</f>
        <v>306.99801192842938</v>
      </c>
      <c r="I68" s="28">
        <f>J68+L68</f>
        <v>219.28429423459244</v>
      </c>
      <c r="J68" s="19">
        <f>100/(K68/60)</f>
        <v>119.28429423459245</v>
      </c>
      <c r="K68" s="26">
        <v>50.3</v>
      </c>
      <c r="L68" s="30">
        <f>100/4*M68</f>
        <v>100</v>
      </c>
      <c r="M68" s="42">
        <v>4</v>
      </c>
      <c r="N68" s="19"/>
      <c r="O68" s="28">
        <v>0</v>
      </c>
      <c r="P68" s="19" t="s">
        <v>169</v>
      </c>
      <c r="Q68" s="26" t="s">
        <v>169</v>
      </c>
      <c r="R68" s="30" t="s">
        <v>169</v>
      </c>
      <c r="S68" s="40" t="s">
        <v>169</v>
      </c>
      <c r="T68" s="19"/>
      <c r="U68" s="28">
        <v>0</v>
      </c>
      <c r="V68" s="19" t="s">
        <v>169</v>
      </c>
      <c r="W68" s="26" t="s">
        <v>169</v>
      </c>
      <c r="X68" s="30" t="s">
        <v>169</v>
      </c>
      <c r="Y68" s="40" t="s">
        <v>169</v>
      </c>
      <c r="Z68" s="19"/>
      <c r="AA68" s="28">
        <v>0</v>
      </c>
      <c r="AB68" s="19" t="s">
        <v>169</v>
      </c>
      <c r="AC68" s="26" t="s">
        <v>169</v>
      </c>
      <c r="AD68" s="30" t="s">
        <v>169</v>
      </c>
      <c r="AE68" s="40" t="s">
        <v>169</v>
      </c>
      <c r="AF68" s="19"/>
      <c r="AG68" s="28">
        <v>0</v>
      </c>
      <c r="AH68" s="19" t="s">
        <v>169</v>
      </c>
      <c r="AI68" s="26" t="s">
        <v>169</v>
      </c>
      <c r="AJ68" s="30" t="s">
        <v>169</v>
      </c>
      <c r="AK68" s="40" t="s">
        <v>169</v>
      </c>
      <c r="AL68" s="24" t="s">
        <v>163</v>
      </c>
      <c r="AM68" s="28">
        <v>0</v>
      </c>
      <c r="AN68" s="11" t="s">
        <v>169</v>
      </c>
      <c r="AO68" s="26" t="s">
        <v>169</v>
      </c>
      <c r="AP68" s="30" t="s">
        <v>169</v>
      </c>
      <c r="AQ68" s="40" t="s">
        <v>169</v>
      </c>
      <c r="AR68" s="23"/>
      <c r="AS68" s="28">
        <v>0</v>
      </c>
      <c r="AT68" s="11" t="s">
        <v>169</v>
      </c>
      <c r="AU68" s="26" t="s">
        <v>169</v>
      </c>
      <c r="AV68" s="30" t="s">
        <v>169</v>
      </c>
      <c r="AW68" s="40" t="s">
        <v>169</v>
      </c>
      <c r="AX68" s="23"/>
      <c r="AY68" s="28">
        <v>0</v>
      </c>
      <c r="AZ68" s="11" t="s">
        <v>169</v>
      </c>
      <c r="BA68" s="26" t="s">
        <v>169</v>
      </c>
      <c r="BB68" s="30" t="s">
        <v>169</v>
      </c>
      <c r="BC68" s="40" t="s">
        <v>169</v>
      </c>
      <c r="BD68" s="23"/>
      <c r="BE68" s="28">
        <v>0</v>
      </c>
      <c r="BF68" s="11" t="s">
        <v>169</v>
      </c>
      <c r="BG68" s="26" t="s">
        <v>169</v>
      </c>
      <c r="BH68" s="30" t="s">
        <v>169</v>
      </c>
      <c r="BI68" s="40" t="s">
        <v>169</v>
      </c>
      <c r="BJ68" s="24" t="s">
        <v>163</v>
      </c>
      <c r="BK68" s="28">
        <v>0</v>
      </c>
      <c r="BL68" s="11" t="s">
        <v>169</v>
      </c>
      <c r="BM68" s="26" t="s">
        <v>169</v>
      </c>
      <c r="BN68" s="30" t="s">
        <v>169</v>
      </c>
      <c r="BO68" s="40" t="s">
        <v>169</v>
      </c>
      <c r="BP68" s="23"/>
      <c r="BQ68" s="28">
        <v>0</v>
      </c>
      <c r="BR68" s="11" t="s">
        <v>169</v>
      </c>
      <c r="BS68" s="26" t="s">
        <v>169</v>
      </c>
      <c r="BT68" s="30" t="s">
        <v>169</v>
      </c>
      <c r="BU68" s="40" t="s">
        <v>169</v>
      </c>
      <c r="BV68" s="23"/>
      <c r="BW68" s="28">
        <v>0</v>
      </c>
      <c r="BX68" s="11" t="s">
        <v>169</v>
      </c>
      <c r="BY68" s="26" t="s">
        <v>169</v>
      </c>
      <c r="BZ68" s="30" t="s">
        <v>169</v>
      </c>
      <c r="CA68" s="40" t="s">
        <v>169</v>
      </c>
      <c r="CB68" s="23"/>
      <c r="CC68" s="28">
        <v>0</v>
      </c>
      <c r="CD68" s="11" t="s">
        <v>169</v>
      </c>
      <c r="CE68" s="26" t="s">
        <v>169</v>
      </c>
      <c r="CF68" s="30" t="s">
        <v>169</v>
      </c>
      <c r="CG68" s="40" t="s">
        <v>169</v>
      </c>
      <c r="CH68" s="23"/>
      <c r="CI68" s="28">
        <v>0</v>
      </c>
      <c r="CJ68" s="11" t="s">
        <v>169</v>
      </c>
      <c r="CK68" s="26" t="s">
        <v>169</v>
      </c>
      <c r="CL68" s="30" t="s">
        <v>169</v>
      </c>
      <c r="CM68" s="40" t="s">
        <v>169</v>
      </c>
      <c r="CN68" s="23"/>
      <c r="CO68" s="23"/>
      <c r="CP68" s="23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</row>
    <row r="69" spans="1:105" x14ac:dyDescent="0.25">
      <c r="A69" s="38" t="s">
        <v>219</v>
      </c>
      <c r="B69" s="24" t="s">
        <v>235</v>
      </c>
      <c r="C69" s="53" t="s">
        <v>236</v>
      </c>
      <c r="D69" s="53" t="s">
        <v>17</v>
      </c>
      <c r="E69" s="59">
        <f>F69*(I69+O69+U69+AA69+AG69+AM69+AS69+AY69+BE69+BK69+BQ69+BW69+CC69+CI69)</f>
        <v>300.8011275127958</v>
      </c>
      <c r="F69" s="26">
        <v>1.4</v>
      </c>
      <c r="G69" s="41">
        <f>+IF(I69&gt;0,1,0)+IF(O69&gt;0,1,0)+IF(U69&gt;0,1,0)+IF(AA69&gt;0,1,0)+IF(AG69&gt;0,1,0)+IF(AM69&gt;0,1,0)+IF(AS69&gt;0,1,0)+IF(AY69&gt;0,1,0)+IF(BE69&gt;0,1,0)+IF(BK69&gt;0,1,0)+IF(BQ69&gt;0,1,0)+IF(BW69&gt;0,1,0)+IF(CC69&gt;0,1,0)+IF(CI69&gt;0,1,0)</f>
        <v>1</v>
      </c>
      <c r="H69" s="19">
        <f>E69/G69</f>
        <v>300.8011275127958</v>
      </c>
      <c r="I69" s="28">
        <v>0</v>
      </c>
      <c r="J69" s="19" t="s">
        <v>169</v>
      </c>
      <c r="K69" s="26" t="s">
        <v>169</v>
      </c>
      <c r="L69" s="30" t="s">
        <v>169</v>
      </c>
      <c r="M69" s="40" t="s">
        <v>169</v>
      </c>
      <c r="N69" s="19"/>
      <c r="O69" s="28">
        <v>0</v>
      </c>
      <c r="P69" s="19" t="s">
        <v>169</v>
      </c>
      <c r="Q69" s="26" t="s">
        <v>169</v>
      </c>
      <c r="R69" s="30" t="s">
        <v>169</v>
      </c>
      <c r="S69" s="40" t="s">
        <v>169</v>
      </c>
      <c r="T69" s="19"/>
      <c r="U69" s="28">
        <v>0</v>
      </c>
      <c r="V69" s="19" t="s">
        <v>169</v>
      </c>
      <c r="W69" s="26" t="s">
        <v>169</v>
      </c>
      <c r="X69" s="30" t="s">
        <v>169</v>
      </c>
      <c r="Y69" s="40" t="s">
        <v>169</v>
      </c>
      <c r="Z69" s="19"/>
      <c r="AA69" s="28">
        <v>0</v>
      </c>
      <c r="AB69" s="19" t="s">
        <v>169</v>
      </c>
      <c r="AC69" s="26" t="s">
        <v>169</v>
      </c>
      <c r="AD69" s="30" t="s">
        <v>169</v>
      </c>
      <c r="AE69" s="40" t="s">
        <v>169</v>
      </c>
      <c r="AF69" s="19"/>
      <c r="AG69" s="28">
        <v>0</v>
      </c>
      <c r="AH69" s="19" t="s">
        <v>169</v>
      </c>
      <c r="AI69" s="26" t="s">
        <v>169</v>
      </c>
      <c r="AJ69" s="30" t="s">
        <v>169</v>
      </c>
      <c r="AK69" s="40" t="s">
        <v>169</v>
      </c>
      <c r="AL69" s="19" t="s">
        <v>235</v>
      </c>
      <c r="AM69" s="28">
        <v>0</v>
      </c>
      <c r="AN69" s="11" t="s">
        <v>169</v>
      </c>
      <c r="AO69" s="26" t="s">
        <v>169</v>
      </c>
      <c r="AP69" s="30" t="s">
        <v>169</v>
      </c>
      <c r="AQ69" s="40" t="s">
        <v>169</v>
      </c>
      <c r="AR69" s="19"/>
      <c r="AS69" s="28">
        <v>0</v>
      </c>
      <c r="AT69" s="11" t="s">
        <v>169</v>
      </c>
      <c r="AU69" s="26" t="s">
        <v>169</v>
      </c>
      <c r="AV69" s="30" t="s">
        <v>169</v>
      </c>
      <c r="AW69" s="40" t="s">
        <v>169</v>
      </c>
      <c r="AX69" s="19"/>
      <c r="AY69" s="28">
        <v>0</v>
      </c>
      <c r="AZ69" s="11" t="s">
        <v>169</v>
      </c>
      <c r="BA69" s="26" t="s">
        <v>169</v>
      </c>
      <c r="BB69" s="30" t="s">
        <v>169</v>
      </c>
      <c r="BC69" s="40" t="s">
        <v>169</v>
      </c>
      <c r="BD69" s="19"/>
      <c r="BE69" s="28">
        <v>0</v>
      </c>
      <c r="BF69" s="11" t="s">
        <v>169</v>
      </c>
      <c r="BG69" s="26" t="s">
        <v>169</v>
      </c>
      <c r="BH69" s="30" t="s">
        <v>169</v>
      </c>
      <c r="BI69" s="40" t="s">
        <v>169</v>
      </c>
      <c r="BJ69" s="19" t="s">
        <v>235</v>
      </c>
      <c r="BK69" s="28">
        <v>0</v>
      </c>
      <c r="BL69" s="11" t="s">
        <v>169</v>
      </c>
      <c r="BM69" s="26" t="s">
        <v>169</v>
      </c>
      <c r="BN69" s="30" t="s">
        <v>169</v>
      </c>
      <c r="BO69" s="40" t="s">
        <v>169</v>
      </c>
      <c r="BP69" s="19"/>
      <c r="BQ69" s="28">
        <v>0</v>
      </c>
      <c r="BR69" s="11" t="s">
        <v>169</v>
      </c>
      <c r="BS69" s="26" t="s">
        <v>169</v>
      </c>
      <c r="BT69" s="30" t="s">
        <v>169</v>
      </c>
      <c r="BU69" s="40" t="s">
        <v>169</v>
      </c>
      <c r="BV69" s="23"/>
      <c r="BW69" s="28">
        <f>(BX69+BZ69)/1.7</f>
        <v>214.85794822342558</v>
      </c>
      <c r="BX69" s="19">
        <f>100/(BY69/60)*2.5</f>
        <v>315.25851197982348</v>
      </c>
      <c r="BY69" s="26">
        <v>47.58</v>
      </c>
      <c r="BZ69" s="30">
        <f>100/4*CA69</f>
        <v>50</v>
      </c>
      <c r="CA69" s="29">
        <v>2</v>
      </c>
      <c r="CB69" s="23"/>
      <c r="CC69" s="28">
        <v>0</v>
      </c>
      <c r="CD69" s="11" t="s">
        <v>169</v>
      </c>
      <c r="CE69" s="26" t="s">
        <v>169</v>
      </c>
      <c r="CF69" s="30" t="s">
        <v>169</v>
      </c>
      <c r="CG69" s="40" t="s">
        <v>169</v>
      </c>
      <c r="CH69" s="23"/>
      <c r="CI69" s="28">
        <v>0</v>
      </c>
      <c r="CJ69" s="11" t="s">
        <v>169</v>
      </c>
      <c r="CK69" s="26" t="s">
        <v>169</v>
      </c>
      <c r="CL69" s="30" t="s">
        <v>169</v>
      </c>
      <c r="CM69" s="40" t="s">
        <v>169</v>
      </c>
      <c r="CN69" s="23"/>
      <c r="CO69" s="23"/>
      <c r="CP69" s="23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</row>
    <row r="70" spans="1:105" x14ac:dyDescent="0.25">
      <c r="A70" s="38" t="s">
        <v>222</v>
      </c>
      <c r="B70" s="24" t="s">
        <v>238</v>
      </c>
      <c r="C70" s="53" t="s">
        <v>239</v>
      </c>
      <c r="D70" s="53" t="s">
        <v>5</v>
      </c>
      <c r="E70" s="59">
        <f>F70*(I70+O70+U70+AA70+AG70+AM70+AS70+AY70+BE70+BK70+BQ70+BW70+CC70+CI70)</f>
        <v>237.68037095316214</v>
      </c>
      <c r="F70" s="26">
        <v>1.03</v>
      </c>
      <c r="G70" s="41">
        <f>+IF(I70&gt;0,1,0)+IF(O70&gt;0,1,0)+IF(U70&gt;0,1,0)+IF(AA70&gt;0,1,0)+IF(AG70&gt;0,1,0)+IF(AM70&gt;0,1,0)+IF(AS70&gt;0,1,0)+IF(AY70&gt;0,1,0)+IF(BE70&gt;0,1,0)+IF(BK70&gt;0,1,0)+IF(BQ70&gt;0,1,0)+IF(BW70&gt;0,1,0)+IF(CC70&gt;0,1,0)+IF(CI70&gt;0,1,0)</f>
        <v>1</v>
      </c>
      <c r="H70" s="19">
        <f>E70/G70</f>
        <v>237.68037095316214</v>
      </c>
      <c r="I70" s="28">
        <f>I69</f>
        <v>0</v>
      </c>
      <c r="J70" s="19" t="str">
        <f>J69</f>
        <v>neúčast</v>
      </c>
      <c r="K70" s="26" t="str">
        <f>K69</f>
        <v>neúčast</v>
      </c>
      <c r="L70" s="30" t="str">
        <f>L69</f>
        <v>neúčast</v>
      </c>
      <c r="M70" s="40" t="str">
        <f>M69</f>
        <v>neúčast</v>
      </c>
      <c r="N70" s="19"/>
      <c r="O70" s="28">
        <v>0</v>
      </c>
      <c r="P70" s="19" t="s">
        <v>169</v>
      </c>
      <c r="Q70" s="26" t="s">
        <v>169</v>
      </c>
      <c r="R70" s="30" t="s">
        <v>169</v>
      </c>
      <c r="S70" s="40" t="s">
        <v>169</v>
      </c>
      <c r="T70" s="44"/>
      <c r="U70" s="28">
        <v>0</v>
      </c>
      <c r="V70" s="19" t="s">
        <v>169</v>
      </c>
      <c r="W70" s="26" t="s">
        <v>169</v>
      </c>
      <c r="X70" s="30" t="s">
        <v>169</v>
      </c>
      <c r="Y70" s="40" t="s">
        <v>169</v>
      </c>
      <c r="Z70" s="19"/>
      <c r="AA70" s="28">
        <v>0</v>
      </c>
      <c r="AB70" s="19" t="s">
        <v>169</v>
      </c>
      <c r="AC70" s="26" t="s">
        <v>169</v>
      </c>
      <c r="AD70" s="30" t="s">
        <v>169</v>
      </c>
      <c r="AE70" s="40" t="s">
        <v>169</v>
      </c>
      <c r="AF70" s="30"/>
      <c r="AG70" s="28">
        <v>0</v>
      </c>
      <c r="AH70" s="19" t="s">
        <v>169</v>
      </c>
      <c r="AI70" s="26" t="s">
        <v>169</v>
      </c>
      <c r="AJ70" s="30" t="s">
        <v>169</v>
      </c>
      <c r="AK70" s="40" t="s">
        <v>169</v>
      </c>
      <c r="AL70" s="24" t="s">
        <v>238</v>
      </c>
      <c r="AM70" s="28">
        <v>0</v>
      </c>
      <c r="AN70" s="11" t="s">
        <v>169</v>
      </c>
      <c r="AO70" s="26" t="s">
        <v>169</v>
      </c>
      <c r="AP70" s="30" t="s">
        <v>169</v>
      </c>
      <c r="AQ70" s="40" t="s">
        <v>169</v>
      </c>
      <c r="AR70" s="23"/>
      <c r="AS70" s="28">
        <v>0</v>
      </c>
      <c r="AT70" s="11" t="s">
        <v>169</v>
      </c>
      <c r="AU70" s="26" t="s">
        <v>169</v>
      </c>
      <c r="AV70" s="30" t="s">
        <v>169</v>
      </c>
      <c r="AW70" s="40" t="s">
        <v>169</v>
      </c>
      <c r="AX70" s="23"/>
      <c r="AY70" s="28">
        <v>0</v>
      </c>
      <c r="AZ70" s="11" t="s">
        <v>169</v>
      </c>
      <c r="BA70" s="26" t="s">
        <v>169</v>
      </c>
      <c r="BB70" s="30" t="s">
        <v>169</v>
      </c>
      <c r="BC70" s="40" t="s">
        <v>169</v>
      </c>
      <c r="BD70" s="23"/>
      <c r="BE70" s="28">
        <v>0</v>
      </c>
      <c r="BF70" s="11" t="s">
        <v>169</v>
      </c>
      <c r="BG70" s="26" t="s">
        <v>169</v>
      </c>
      <c r="BH70" s="30" t="s">
        <v>169</v>
      </c>
      <c r="BI70" s="40" t="s">
        <v>169</v>
      </c>
      <c r="BJ70" s="24" t="s">
        <v>238</v>
      </c>
      <c r="BK70" s="28">
        <v>0</v>
      </c>
      <c r="BL70" s="11" t="s">
        <v>169</v>
      </c>
      <c r="BM70" s="26" t="s">
        <v>169</v>
      </c>
      <c r="BN70" s="30" t="s">
        <v>169</v>
      </c>
      <c r="BO70" s="40" t="s">
        <v>169</v>
      </c>
      <c r="BP70" s="23"/>
      <c r="BQ70" s="28">
        <v>0</v>
      </c>
      <c r="BR70" s="11" t="s">
        <v>169</v>
      </c>
      <c r="BS70" s="26" t="s">
        <v>169</v>
      </c>
      <c r="BT70" s="30" t="s">
        <v>169</v>
      </c>
      <c r="BU70" s="40" t="s">
        <v>169</v>
      </c>
      <c r="BV70" s="23"/>
      <c r="BW70" s="28">
        <f>(BX70+BZ70)/1.7</f>
        <v>230.75764170209916</v>
      </c>
      <c r="BX70" s="19">
        <f>100/(BY70/60)*2.5</f>
        <v>142.28799089356858</v>
      </c>
      <c r="BY70" s="26">
        <v>105.42</v>
      </c>
      <c r="BZ70" s="30">
        <f>100/4*CA70</f>
        <v>250</v>
      </c>
      <c r="CA70" s="29">
        <v>10</v>
      </c>
      <c r="CB70" s="23"/>
      <c r="CC70" s="28">
        <v>0</v>
      </c>
      <c r="CD70" s="11" t="s">
        <v>169</v>
      </c>
      <c r="CE70" s="26" t="s">
        <v>169</v>
      </c>
      <c r="CF70" s="30" t="s">
        <v>169</v>
      </c>
      <c r="CG70" s="40" t="s">
        <v>169</v>
      </c>
      <c r="CH70" s="23"/>
      <c r="CI70" s="28">
        <v>0</v>
      </c>
      <c r="CJ70" s="11" t="s">
        <v>169</v>
      </c>
      <c r="CK70" s="26" t="s">
        <v>169</v>
      </c>
      <c r="CL70" s="30" t="s">
        <v>169</v>
      </c>
      <c r="CM70" s="40" t="s">
        <v>169</v>
      </c>
      <c r="CN70" s="23"/>
      <c r="CO70" s="23"/>
      <c r="CP70" s="23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</row>
    <row r="71" spans="1:105" x14ac:dyDescent="0.25">
      <c r="A71" s="38" t="s">
        <v>223</v>
      </c>
      <c r="B71" s="24" t="s">
        <v>207</v>
      </c>
      <c r="C71" s="53" t="s">
        <v>208</v>
      </c>
      <c r="D71" s="53" t="s">
        <v>209</v>
      </c>
      <c r="E71" s="59">
        <f>F71*(I71+O71+U71+AA71+AG71+AM71+AS71+AY71+BE71+BK71+BQ71+BW71+CC71+CI71)</f>
        <v>230.83655127929481</v>
      </c>
      <c r="F71" s="26">
        <v>1.26</v>
      </c>
      <c r="G71" s="41">
        <f>+IF(I71&gt;0,1,0)+IF(O71&gt;0,1,0)+IF(U71&gt;0,1,0)+IF(AA71&gt;0,1,0)+IF(AG71&gt;0,1,0)+IF(AM71&gt;0,1,0)+IF(AS71&gt;0,1,0)+IF(AY71&gt;0,1,0)+IF(BE71&gt;0,1,0)+IF(BK71&gt;0,1,0)+IF(BQ71&gt;0,1,0)+IF(BW71&gt;0,1,0)+IF(CC71&gt;0,1,0)+IF(CI71&gt;0,1,0)</f>
        <v>1</v>
      </c>
      <c r="H71" s="19">
        <f>E71/G71</f>
        <v>230.83655127929481</v>
      </c>
      <c r="I71" s="28">
        <v>0</v>
      </c>
      <c r="J71" s="19" t="s">
        <v>169</v>
      </c>
      <c r="K71" s="26" t="s">
        <v>169</v>
      </c>
      <c r="L71" s="30" t="s">
        <v>169</v>
      </c>
      <c r="M71" s="40" t="s">
        <v>169</v>
      </c>
      <c r="N71" s="19"/>
      <c r="O71" s="28">
        <v>0</v>
      </c>
      <c r="P71" s="19" t="s">
        <v>169</v>
      </c>
      <c r="Q71" s="26" t="s">
        <v>169</v>
      </c>
      <c r="R71" s="30" t="s">
        <v>169</v>
      </c>
      <c r="S71" s="40" t="s">
        <v>169</v>
      </c>
      <c r="T71" s="19"/>
      <c r="U71" s="28">
        <v>0</v>
      </c>
      <c r="V71" s="19" t="s">
        <v>169</v>
      </c>
      <c r="W71" s="26" t="s">
        <v>169</v>
      </c>
      <c r="X71" s="30" t="s">
        <v>169</v>
      </c>
      <c r="Y71" s="40" t="s">
        <v>169</v>
      </c>
      <c r="Z71" s="19"/>
      <c r="AA71" s="28">
        <v>0</v>
      </c>
      <c r="AB71" s="19" t="s">
        <v>169</v>
      </c>
      <c r="AC71" s="26" t="s">
        <v>169</v>
      </c>
      <c r="AD71" s="30" t="s">
        <v>169</v>
      </c>
      <c r="AE71" s="40" t="s">
        <v>169</v>
      </c>
      <c r="AF71" s="19"/>
      <c r="AG71" s="28">
        <v>0</v>
      </c>
      <c r="AH71" s="19" t="s">
        <v>169</v>
      </c>
      <c r="AI71" s="26" t="s">
        <v>169</v>
      </c>
      <c r="AJ71" s="30" t="s">
        <v>169</v>
      </c>
      <c r="AK71" s="40" t="s">
        <v>169</v>
      </c>
      <c r="AL71" s="19" t="s">
        <v>207</v>
      </c>
      <c r="AM71" s="28">
        <v>0</v>
      </c>
      <c r="AN71" s="11" t="s">
        <v>169</v>
      </c>
      <c r="AO71" s="11" t="s">
        <v>169</v>
      </c>
      <c r="AP71" s="30" t="s">
        <v>169</v>
      </c>
      <c r="AQ71" s="40" t="s">
        <v>169</v>
      </c>
      <c r="AR71" s="19"/>
      <c r="AS71" s="28">
        <f>(AT71+AV71)*0.8</f>
        <v>183.20361212642445</v>
      </c>
      <c r="AT71" s="19">
        <f>100/(AU71/60)</f>
        <v>129.00451515803053</v>
      </c>
      <c r="AU71" s="26">
        <v>46.51</v>
      </c>
      <c r="AV71" s="30">
        <f>100/4*AW71</f>
        <v>100</v>
      </c>
      <c r="AW71" s="29">
        <v>4</v>
      </c>
      <c r="AX71" s="23"/>
      <c r="AY71" s="28">
        <v>0</v>
      </c>
      <c r="AZ71" s="11" t="s">
        <v>169</v>
      </c>
      <c r="BA71" s="26" t="s">
        <v>169</v>
      </c>
      <c r="BB71" s="30" t="s">
        <v>169</v>
      </c>
      <c r="BC71" s="40" t="s">
        <v>169</v>
      </c>
      <c r="BD71" s="23"/>
      <c r="BE71" s="28">
        <v>0</v>
      </c>
      <c r="BF71" s="11" t="s">
        <v>169</v>
      </c>
      <c r="BG71" s="26" t="s">
        <v>169</v>
      </c>
      <c r="BH71" s="30" t="s">
        <v>169</v>
      </c>
      <c r="BI71" s="40" t="s">
        <v>169</v>
      </c>
      <c r="BJ71" s="19" t="s">
        <v>207</v>
      </c>
      <c r="BK71" s="28">
        <v>0</v>
      </c>
      <c r="BL71" s="11" t="s">
        <v>169</v>
      </c>
      <c r="BM71" s="26" t="s">
        <v>169</v>
      </c>
      <c r="BN71" s="30" t="s">
        <v>169</v>
      </c>
      <c r="BO71" s="40" t="s">
        <v>169</v>
      </c>
      <c r="BP71" s="23"/>
      <c r="BQ71" s="28">
        <v>0</v>
      </c>
      <c r="BR71" s="11" t="s">
        <v>169</v>
      </c>
      <c r="BS71" s="26" t="s">
        <v>169</v>
      </c>
      <c r="BT71" s="30" t="s">
        <v>169</v>
      </c>
      <c r="BU71" s="40" t="s">
        <v>169</v>
      </c>
      <c r="BV71" s="23"/>
      <c r="BW71" s="28">
        <v>0</v>
      </c>
      <c r="BX71" s="11" t="s">
        <v>169</v>
      </c>
      <c r="BY71" s="26" t="s">
        <v>169</v>
      </c>
      <c r="BZ71" s="30" t="s">
        <v>169</v>
      </c>
      <c r="CA71" s="40" t="s">
        <v>169</v>
      </c>
      <c r="CB71" s="23"/>
      <c r="CC71" s="28">
        <v>0</v>
      </c>
      <c r="CD71" s="11" t="s">
        <v>169</v>
      </c>
      <c r="CE71" s="26" t="s">
        <v>169</v>
      </c>
      <c r="CF71" s="30" t="s">
        <v>169</v>
      </c>
      <c r="CG71" s="40" t="s">
        <v>169</v>
      </c>
      <c r="CH71" s="23"/>
      <c r="CI71" s="28">
        <v>0</v>
      </c>
      <c r="CJ71" s="11" t="s">
        <v>169</v>
      </c>
      <c r="CK71" s="26" t="s">
        <v>169</v>
      </c>
      <c r="CL71" s="30" t="s">
        <v>169</v>
      </c>
      <c r="CM71" s="40" t="s">
        <v>169</v>
      </c>
      <c r="CN71" s="23"/>
      <c r="CO71" s="23"/>
      <c r="CP71" s="23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</row>
    <row r="72" spans="1:105" x14ac:dyDescent="0.25">
      <c r="A72" s="38" t="s">
        <v>228</v>
      </c>
      <c r="B72" s="24" t="s">
        <v>211</v>
      </c>
      <c r="C72" s="53" t="s">
        <v>212</v>
      </c>
      <c r="D72" s="53" t="s">
        <v>65</v>
      </c>
      <c r="E72" s="59">
        <f>F72*(I72+O72+U72+AA72+AG72+AM72+AS72+AY72+BE72+BK72+BQ72+BW72+CC72+CI72)</f>
        <v>229.52971246006391</v>
      </c>
      <c r="F72" s="26">
        <v>1.1399999999999999</v>
      </c>
      <c r="G72" s="41">
        <f>+IF(I72&gt;0,1,0)+IF(O72&gt;0,1,0)+IF(U72&gt;0,1,0)+IF(AA72&gt;0,1,0)+IF(AG72&gt;0,1,0)+IF(AM72&gt;0,1,0)+IF(AS72&gt;0,1,0)+IF(AY72&gt;0,1,0)+IF(BE72&gt;0,1,0)+IF(BK72&gt;0,1,0)+IF(BQ72&gt;0,1,0)+IF(BW72&gt;0,1,0)+IF(CC72&gt;0,1,0)+IF(CI72&gt;0,1,0)</f>
        <v>1</v>
      </c>
      <c r="H72" s="19">
        <f>E72/G72</f>
        <v>229.52971246006391</v>
      </c>
      <c r="I72" s="28">
        <v>0</v>
      </c>
      <c r="J72" s="19" t="s">
        <v>169</v>
      </c>
      <c r="K72" s="26" t="s">
        <v>169</v>
      </c>
      <c r="L72" s="30" t="s">
        <v>169</v>
      </c>
      <c r="M72" s="40" t="s">
        <v>169</v>
      </c>
      <c r="N72" s="19"/>
      <c r="O72" s="28">
        <v>0</v>
      </c>
      <c r="P72" s="19" t="s">
        <v>169</v>
      </c>
      <c r="Q72" s="26" t="s">
        <v>169</v>
      </c>
      <c r="R72" s="30" t="s">
        <v>169</v>
      </c>
      <c r="S72" s="40" t="s">
        <v>169</v>
      </c>
      <c r="T72" s="19"/>
      <c r="U72" s="28">
        <v>0</v>
      </c>
      <c r="V72" s="19" t="s">
        <v>169</v>
      </c>
      <c r="W72" s="26" t="s">
        <v>169</v>
      </c>
      <c r="X72" s="30" t="s">
        <v>169</v>
      </c>
      <c r="Y72" s="40" t="s">
        <v>169</v>
      </c>
      <c r="Z72" s="19"/>
      <c r="AA72" s="28">
        <v>0</v>
      </c>
      <c r="AB72" s="19" t="s">
        <v>169</v>
      </c>
      <c r="AC72" s="26" t="s">
        <v>169</v>
      </c>
      <c r="AD72" s="30" t="s">
        <v>169</v>
      </c>
      <c r="AE72" s="40" t="s">
        <v>169</v>
      </c>
      <c r="AF72" s="19"/>
      <c r="AG72" s="28">
        <v>0</v>
      </c>
      <c r="AH72" s="19" t="s">
        <v>169</v>
      </c>
      <c r="AI72" s="26" t="s">
        <v>169</v>
      </c>
      <c r="AJ72" s="30" t="s">
        <v>169</v>
      </c>
      <c r="AK72" s="40" t="s">
        <v>169</v>
      </c>
      <c r="AL72" s="14" t="s">
        <v>211</v>
      </c>
      <c r="AM72" s="28">
        <v>0</v>
      </c>
      <c r="AN72" s="11" t="s">
        <v>169</v>
      </c>
      <c r="AO72" s="26" t="s">
        <v>169</v>
      </c>
      <c r="AP72" s="30" t="s">
        <v>169</v>
      </c>
      <c r="AQ72" s="40" t="s">
        <v>169</v>
      </c>
      <c r="AR72" s="23"/>
      <c r="AS72" s="28">
        <f>(AT72+AV72)*0.8</f>
        <v>201.3418530351438</v>
      </c>
      <c r="AT72" s="19">
        <f>100/(AU72/60)</f>
        <v>76.677316293929707</v>
      </c>
      <c r="AU72" s="26">
        <v>78.25</v>
      </c>
      <c r="AV72" s="30">
        <f>100/4*AW72</f>
        <v>175</v>
      </c>
      <c r="AW72" s="29">
        <v>7</v>
      </c>
      <c r="AX72" s="23"/>
      <c r="AY72" s="28">
        <v>0</v>
      </c>
      <c r="AZ72" s="11" t="s">
        <v>169</v>
      </c>
      <c r="BA72" s="26" t="s">
        <v>169</v>
      </c>
      <c r="BB72" s="30" t="s">
        <v>169</v>
      </c>
      <c r="BC72" s="40" t="s">
        <v>169</v>
      </c>
      <c r="BD72" s="23"/>
      <c r="BE72" s="28">
        <v>0</v>
      </c>
      <c r="BF72" s="11" t="s">
        <v>169</v>
      </c>
      <c r="BG72" s="26" t="s">
        <v>169</v>
      </c>
      <c r="BH72" s="30" t="s">
        <v>169</v>
      </c>
      <c r="BI72" s="40" t="s">
        <v>169</v>
      </c>
      <c r="BJ72" s="14" t="s">
        <v>211</v>
      </c>
      <c r="BK72" s="28">
        <v>0</v>
      </c>
      <c r="BL72" s="11" t="s">
        <v>169</v>
      </c>
      <c r="BM72" s="26" t="s">
        <v>169</v>
      </c>
      <c r="BN72" s="30" t="s">
        <v>169</v>
      </c>
      <c r="BO72" s="40" t="s">
        <v>169</v>
      </c>
      <c r="BP72" s="23"/>
      <c r="BQ72" s="28">
        <v>0</v>
      </c>
      <c r="BR72" s="11" t="s">
        <v>169</v>
      </c>
      <c r="BS72" s="26" t="s">
        <v>169</v>
      </c>
      <c r="BT72" s="30" t="s">
        <v>169</v>
      </c>
      <c r="BU72" s="40" t="s">
        <v>169</v>
      </c>
      <c r="BV72" s="23"/>
      <c r="BW72" s="28">
        <v>0</v>
      </c>
      <c r="BX72" s="11" t="s">
        <v>169</v>
      </c>
      <c r="BY72" s="26" t="s">
        <v>169</v>
      </c>
      <c r="BZ72" s="30" t="s">
        <v>169</v>
      </c>
      <c r="CA72" s="40" t="s">
        <v>169</v>
      </c>
      <c r="CB72" s="23"/>
      <c r="CC72" s="28">
        <v>0</v>
      </c>
      <c r="CD72" s="11" t="s">
        <v>169</v>
      </c>
      <c r="CE72" s="26" t="s">
        <v>169</v>
      </c>
      <c r="CF72" s="30" t="s">
        <v>169</v>
      </c>
      <c r="CG72" s="40" t="s">
        <v>169</v>
      </c>
      <c r="CH72" s="23"/>
      <c r="CI72" s="28">
        <v>0</v>
      </c>
      <c r="CJ72" s="11" t="s">
        <v>169</v>
      </c>
      <c r="CK72" s="26" t="s">
        <v>169</v>
      </c>
      <c r="CL72" s="30" t="s">
        <v>169</v>
      </c>
      <c r="CM72" s="40" t="s">
        <v>169</v>
      </c>
      <c r="CN72" s="23"/>
      <c r="CO72" s="23"/>
      <c r="CP72" s="23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</row>
    <row r="73" spans="1:105" x14ac:dyDescent="0.25">
      <c r="A73" s="38" t="s">
        <v>231</v>
      </c>
      <c r="B73" s="24" t="s">
        <v>233</v>
      </c>
      <c r="C73" s="53" t="s">
        <v>232</v>
      </c>
      <c r="D73" s="53" t="s">
        <v>65</v>
      </c>
      <c r="E73" s="59">
        <f>F73*(I73+O73+U73+AA73+AG73+AM73+AS73+AY73+BE73+BK73+BQ73+BW73+CC73+CI73)</f>
        <v>207.94074269335619</v>
      </c>
      <c r="F73" s="26">
        <v>1.1399999999999999</v>
      </c>
      <c r="G73" s="41">
        <f>+IF(I73&gt;0,1,0)+IF(O73&gt;0,1,0)+IF(U73&gt;0,1,0)+IF(AA73&gt;0,1,0)+IF(AG73&gt;0,1,0)+IF(AM73&gt;0,1,0)+IF(AS73&gt;0,1,0)+IF(AY73&gt;0,1,0)+IF(BE73&gt;0,1,0)+IF(BK73&gt;0,1,0)+IF(BQ73&gt;0,1,0)+IF(BW73&gt;0,1,0)+IF(CC73&gt;0,1,0)+IF(CI73&gt;0,1,0)</f>
        <v>1</v>
      </c>
      <c r="H73" s="19">
        <f>E73/G73</f>
        <v>207.94074269335619</v>
      </c>
      <c r="I73" s="28">
        <v>0</v>
      </c>
      <c r="J73" s="19" t="s">
        <v>169</v>
      </c>
      <c r="K73" s="26" t="s">
        <v>169</v>
      </c>
      <c r="L73" s="30" t="s">
        <v>169</v>
      </c>
      <c r="M73" s="40" t="s">
        <v>169</v>
      </c>
      <c r="N73" s="41"/>
      <c r="O73" s="28">
        <v>0</v>
      </c>
      <c r="P73" s="19" t="s">
        <v>169</v>
      </c>
      <c r="Q73" s="26" t="s">
        <v>169</v>
      </c>
      <c r="R73" s="30" t="s">
        <v>169</v>
      </c>
      <c r="S73" s="40" t="s">
        <v>169</v>
      </c>
      <c r="T73" s="44"/>
      <c r="U73" s="28">
        <v>0</v>
      </c>
      <c r="V73" s="19" t="s">
        <v>169</v>
      </c>
      <c r="W73" s="26" t="s">
        <v>169</v>
      </c>
      <c r="X73" s="30" t="s">
        <v>169</v>
      </c>
      <c r="Y73" s="40" t="s">
        <v>169</v>
      </c>
      <c r="Z73" s="41"/>
      <c r="AA73" s="28">
        <v>0</v>
      </c>
      <c r="AB73" s="19" t="s">
        <v>169</v>
      </c>
      <c r="AC73" s="26" t="s">
        <v>169</v>
      </c>
      <c r="AD73" s="30" t="s">
        <v>169</v>
      </c>
      <c r="AE73" s="40" t="s">
        <v>169</v>
      </c>
      <c r="AF73" s="44"/>
      <c r="AG73" s="28">
        <v>0</v>
      </c>
      <c r="AH73" s="19" t="s">
        <v>169</v>
      </c>
      <c r="AI73" s="26" t="s">
        <v>169</v>
      </c>
      <c r="AJ73" s="30" t="s">
        <v>169</v>
      </c>
      <c r="AK73" s="40" t="s">
        <v>169</v>
      </c>
      <c r="AL73" s="33" t="s">
        <v>233</v>
      </c>
      <c r="AM73" s="28">
        <v>0</v>
      </c>
      <c r="AN73" s="11" t="s">
        <v>169</v>
      </c>
      <c r="AO73" s="26" t="s">
        <v>169</v>
      </c>
      <c r="AP73" s="30" t="s">
        <v>169</v>
      </c>
      <c r="AQ73" s="40" t="s">
        <v>169</v>
      </c>
      <c r="AR73" s="44"/>
      <c r="AS73" s="28">
        <v>0</v>
      </c>
      <c r="AT73" s="11" t="s">
        <v>169</v>
      </c>
      <c r="AU73" s="26" t="s">
        <v>169</v>
      </c>
      <c r="AV73" s="30" t="s">
        <v>169</v>
      </c>
      <c r="AW73" s="40" t="s">
        <v>169</v>
      </c>
      <c r="AX73" s="41"/>
      <c r="AY73" s="28">
        <v>0</v>
      </c>
      <c r="AZ73" s="11" t="s">
        <v>169</v>
      </c>
      <c r="BA73" s="26" t="s">
        <v>169</v>
      </c>
      <c r="BB73" s="30" t="s">
        <v>169</v>
      </c>
      <c r="BC73" s="40" t="s">
        <v>169</v>
      </c>
      <c r="BD73" s="44"/>
      <c r="BE73" s="28">
        <v>0</v>
      </c>
      <c r="BF73" s="19">
        <f>100/(BG73/60)</f>
        <v>37.622272385252067</v>
      </c>
      <c r="BG73" s="26">
        <v>159.47999999999999</v>
      </c>
      <c r="BH73" s="30">
        <f>100/4*BI73</f>
        <v>125</v>
      </c>
      <c r="BI73" s="29">
        <v>5</v>
      </c>
      <c r="BJ73" s="33" t="s">
        <v>233</v>
      </c>
      <c r="BK73" s="28">
        <v>0</v>
      </c>
      <c r="BL73" s="11" t="s">
        <v>169</v>
      </c>
      <c r="BM73" s="26" t="s">
        <v>169</v>
      </c>
      <c r="BN73" s="30" t="s">
        <v>169</v>
      </c>
      <c r="BO73" s="40" t="s">
        <v>169</v>
      </c>
      <c r="BP73" s="44"/>
      <c r="BQ73" s="28">
        <v>0</v>
      </c>
      <c r="BR73" s="11" t="s">
        <v>169</v>
      </c>
      <c r="BS73" s="26" t="s">
        <v>169</v>
      </c>
      <c r="BT73" s="30" t="s">
        <v>169</v>
      </c>
      <c r="BU73" s="40" t="s">
        <v>169</v>
      </c>
      <c r="BV73" s="23"/>
      <c r="BW73" s="28">
        <f>(BX73+BZ73)/1.7</f>
        <v>182.40416025733001</v>
      </c>
      <c r="BX73" s="19">
        <f>100/(BY73/60)*2.5</f>
        <v>85.087072437461003</v>
      </c>
      <c r="BY73" s="26">
        <v>176.29</v>
      </c>
      <c r="BZ73" s="30">
        <f>100/4*CA73</f>
        <v>225</v>
      </c>
      <c r="CA73" s="29">
        <v>9</v>
      </c>
      <c r="CB73" s="23"/>
      <c r="CC73" s="28">
        <v>0</v>
      </c>
      <c r="CD73" s="11" t="s">
        <v>169</v>
      </c>
      <c r="CE73" s="26" t="s">
        <v>169</v>
      </c>
      <c r="CF73" s="30" t="s">
        <v>169</v>
      </c>
      <c r="CG73" s="40" t="s">
        <v>169</v>
      </c>
      <c r="CH73" s="23"/>
      <c r="CI73" s="28">
        <v>0</v>
      </c>
      <c r="CJ73" s="11" t="s">
        <v>169</v>
      </c>
      <c r="CK73" s="26" t="s">
        <v>169</v>
      </c>
      <c r="CL73" s="30" t="s">
        <v>169</v>
      </c>
      <c r="CM73" s="40" t="s">
        <v>169</v>
      </c>
      <c r="CN73" s="23"/>
      <c r="CO73" s="23"/>
      <c r="CP73" s="23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</row>
    <row r="74" spans="1:105" x14ac:dyDescent="0.25">
      <c r="A74" s="38" t="s">
        <v>234</v>
      </c>
      <c r="B74" s="24" t="s">
        <v>277</v>
      </c>
      <c r="C74" s="53" t="s">
        <v>278</v>
      </c>
      <c r="D74" s="53" t="s">
        <v>112</v>
      </c>
      <c r="E74" s="59">
        <f>F74*(I74+O74+U74+AA74+AG74+AM74+AS74+AY74+BE74+BK74+BQ74+BW74+CC74+CI74)</f>
        <v>206.97660954145437</v>
      </c>
      <c r="F74" s="26">
        <v>1</v>
      </c>
      <c r="G74" s="41">
        <f>+IF(I74&gt;0,1,0)+IF(O74&gt;0,1,0)+IF(U74&gt;0,1,0)+IF(AA74&gt;0,1,0)+IF(AG74&gt;0,1,0)+IF(AM74&gt;0,1,0)+IF(AS74&gt;0,1,0)+IF(AY74&gt;0,1,0)+IF(BE74&gt;0,1,0)+IF(BK74&gt;0,1,0)+IF(BQ74&gt;0,1,0)+IF(BW74&gt;0,1,0)+IF(CC74&gt;0,1,0)+IF(CI74&gt;0,1,0)</f>
        <v>1</v>
      </c>
      <c r="H74" s="19">
        <f>E74/G74</f>
        <v>206.97660954145437</v>
      </c>
      <c r="I74" s="28">
        <v>0</v>
      </c>
      <c r="J74" s="19" t="s">
        <v>169</v>
      </c>
      <c r="K74" s="26" t="s">
        <v>169</v>
      </c>
      <c r="L74" s="30" t="s">
        <v>169</v>
      </c>
      <c r="M74" s="40" t="s">
        <v>169</v>
      </c>
      <c r="N74" s="19"/>
      <c r="O74" s="28">
        <v>0</v>
      </c>
      <c r="P74" s="19" t="s">
        <v>169</v>
      </c>
      <c r="Q74" s="26" t="s">
        <v>169</v>
      </c>
      <c r="R74" s="30" t="s">
        <v>169</v>
      </c>
      <c r="S74" s="40" t="s">
        <v>169</v>
      </c>
      <c r="T74" s="19"/>
      <c r="U74" s="28">
        <v>0</v>
      </c>
      <c r="V74" s="19" t="s">
        <v>169</v>
      </c>
      <c r="W74" s="26" t="s">
        <v>169</v>
      </c>
      <c r="X74" s="30" t="s">
        <v>169</v>
      </c>
      <c r="Y74" s="40" t="s">
        <v>169</v>
      </c>
      <c r="Z74" s="19"/>
      <c r="AA74" s="28">
        <v>0</v>
      </c>
      <c r="AB74" s="19" t="s">
        <v>169</v>
      </c>
      <c r="AC74" s="26" t="s">
        <v>169</v>
      </c>
      <c r="AD74" s="30" t="s">
        <v>169</v>
      </c>
      <c r="AE74" s="40" t="s">
        <v>169</v>
      </c>
      <c r="AF74" s="19"/>
      <c r="AG74" s="28">
        <v>0</v>
      </c>
      <c r="AH74" s="19" t="s">
        <v>169</v>
      </c>
      <c r="AI74" s="26" t="s">
        <v>169</v>
      </c>
      <c r="AJ74" s="30" t="s">
        <v>169</v>
      </c>
      <c r="AK74" s="40" t="s">
        <v>169</v>
      </c>
      <c r="AL74" s="24" t="s">
        <v>277</v>
      </c>
      <c r="AM74" s="28">
        <v>0</v>
      </c>
      <c r="AN74" s="11" t="s">
        <v>169</v>
      </c>
      <c r="AO74" s="26" t="s">
        <v>169</v>
      </c>
      <c r="AP74" s="30" t="s">
        <v>169</v>
      </c>
      <c r="AQ74" s="40" t="s">
        <v>169</v>
      </c>
      <c r="AR74" s="23"/>
      <c r="AS74" s="28">
        <v>0</v>
      </c>
      <c r="AT74" s="11" t="s">
        <v>169</v>
      </c>
      <c r="AU74" s="26" t="s">
        <v>169</v>
      </c>
      <c r="AV74" s="30" t="s">
        <v>169</v>
      </c>
      <c r="AW74" s="40" t="s">
        <v>169</v>
      </c>
      <c r="AX74" s="23"/>
      <c r="AY74" s="28">
        <v>0</v>
      </c>
      <c r="AZ74" s="11" t="s">
        <v>169</v>
      </c>
      <c r="BA74" s="26" t="s">
        <v>169</v>
      </c>
      <c r="BB74" s="30" t="s">
        <v>169</v>
      </c>
      <c r="BC74" s="40" t="s">
        <v>169</v>
      </c>
      <c r="BD74" s="23"/>
      <c r="BE74" s="28">
        <v>0</v>
      </c>
      <c r="BF74" s="11" t="s">
        <v>169</v>
      </c>
      <c r="BG74" s="26" t="s">
        <v>169</v>
      </c>
      <c r="BH74" s="30" t="s">
        <v>169</v>
      </c>
      <c r="BI74" s="40" t="s">
        <v>169</v>
      </c>
      <c r="BJ74" s="24" t="s">
        <v>277</v>
      </c>
      <c r="BK74" s="28">
        <v>0</v>
      </c>
      <c r="BL74" s="11" t="s">
        <v>169</v>
      </c>
      <c r="BM74" s="26" t="s">
        <v>169</v>
      </c>
      <c r="BN74" s="30" t="s">
        <v>169</v>
      </c>
      <c r="BO74" s="40" t="s">
        <v>169</v>
      </c>
      <c r="BP74" s="23"/>
      <c r="BQ74" s="28">
        <v>0</v>
      </c>
      <c r="BR74" s="11" t="s">
        <v>169</v>
      </c>
      <c r="BS74" s="26" t="s">
        <v>169</v>
      </c>
      <c r="BT74" s="30" t="s">
        <v>169</v>
      </c>
      <c r="BU74" s="40" t="s">
        <v>169</v>
      </c>
      <c r="BV74" s="23"/>
      <c r="BW74" s="28">
        <v>0</v>
      </c>
      <c r="BX74" s="11" t="s">
        <v>169</v>
      </c>
      <c r="BY74" s="26" t="s">
        <v>169</v>
      </c>
      <c r="BZ74" s="30" t="s">
        <v>169</v>
      </c>
      <c r="CA74" s="40" t="s">
        <v>169</v>
      </c>
      <c r="CB74" s="23"/>
      <c r="CC74" s="28">
        <v>0</v>
      </c>
      <c r="CD74" s="11" t="s">
        <v>169</v>
      </c>
      <c r="CE74" s="26" t="s">
        <v>169</v>
      </c>
      <c r="CF74" s="30" t="s">
        <v>169</v>
      </c>
      <c r="CG74" s="40" t="s">
        <v>169</v>
      </c>
      <c r="CH74" s="23"/>
      <c r="CI74" s="28">
        <f>(CJ74+CL74)/2</f>
        <v>206.97660954145437</v>
      </c>
      <c r="CJ74" s="19">
        <f>100/(CK74/60)</f>
        <v>138.95321908290876</v>
      </c>
      <c r="CK74" s="26">
        <v>43.18</v>
      </c>
      <c r="CL74" s="30">
        <f>100/4*CM74</f>
        <v>275</v>
      </c>
      <c r="CM74" s="29">
        <v>11</v>
      </c>
      <c r="CN74" s="23"/>
      <c r="CO74" s="23"/>
      <c r="CP74" s="23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</row>
    <row r="75" spans="1:105" x14ac:dyDescent="0.25">
      <c r="A75" s="38" t="s">
        <v>237</v>
      </c>
      <c r="B75" s="24" t="s">
        <v>229</v>
      </c>
      <c r="C75" s="53" t="s">
        <v>230</v>
      </c>
      <c r="D75" s="53" t="s">
        <v>112</v>
      </c>
      <c r="E75" s="59">
        <f>F75*(I75+O75+U75+AA75+AG75+AM75+AS75+AY75+BE75+BK75+BQ75+BW75+CC75+CI75)</f>
        <v>202.4003048006096</v>
      </c>
      <c r="F75" s="26">
        <v>1</v>
      </c>
      <c r="G75" s="41">
        <f>+IF(I75&gt;0,1,0)+IF(O75&gt;0,1,0)+IF(U75&gt;0,1,0)+IF(AA75&gt;0,1,0)+IF(AG75&gt;0,1,0)+IF(AM75&gt;0,1,0)+IF(AS75&gt;0,1,0)+IF(AY75&gt;0,1,0)+IF(BE75&gt;0,1,0)+IF(BK75&gt;0,1,0)+IF(BQ75&gt;0,1,0)+IF(BW75&gt;0,1,0)+IF(CC75&gt;0,1,0)+IF(CI75&gt;0,1,0)</f>
        <v>1</v>
      </c>
      <c r="H75" s="19">
        <f>E75/G75</f>
        <v>202.4003048006096</v>
      </c>
      <c r="I75" s="28">
        <v>0</v>
      </c>
      <c r="J75" s="19" t="s">
        <v>169</v>
      </c>
      <c r="K75" s="26" t="s">
        <v>169</v>
      </c>
      <c r="L75" s="30" t="s">
        <v>169</v>
      </c>
      <c r="M75" s="40" t="s">
        <v>169</v>
      </c>
      <c r="N75" s="19"/>
      <c r="O75" s="28">
        <v>0</v>
      </c>
      <c r="P75" s="19" t="s">
        <v>169</v>
      </c>
      <c r="Q75" s="26" t="s">
        <v>169</v>
      </c>
      <c r="R75" s="30" t="s">
        <v>169</v>
      </c>
      <c r="S75" s="40" t="s">
        <v>169</v>
      </c>
      <c r="T75" s="19"/>
      <c r="U75" s="28">
        <v>0</v>
      </c>
      <c r="V75" s="19" t="s">
        <v>169</v>
      </c>
      <c r="W75" s="26" t="s">
        <v>169</v>
      </c>
      <c r="X75" s="30" t="s">
        <v>169</v>
      </c>
      <c r="Y75" s="40" t="s">
        <v>169</v>
      </c>
      <c r="Z75" s="19"/>
      <c r="AA75" s="28">
        <v>0</v>
      </c>
      <c r="AB75" s="19" t="s">
        <v>169</v>
      </c>
      <c r="AC75" s="26" t="s">
        <v>169</v>
      </c>
      <c r="AD75" s="30" t="s">
        <v>169</v>
      </c>
      <c r="AE75" s="40" t="s">
        <v>169</v>
      </c>
      <c r="AF75" s="19"/>
      <c r="AG75" s="28">
        <v>0</v>
      </c>
      <c r="AH75" s="19" t="s">
        <v>169</v>
      </c>
      <c r="AI75" s="26" t="s">
        <v>169</v>
      </c>
      <c r="AJ75" s="30" t="s">
        <v>169</v>
      </c>
      <c r="AK75" s="40" t="s">
        <v>169</v>
      </c>
      <c r="AL75" s="24" t="s">
        <v>229</v>
      </c>
      <c r="AM75" s="28">
        <v>0</v>
      </c>
      <c r="AN75" s="11" t="s">
        <v>169</v>
      </c>
      <c r="AO75" s="26" t="s">
        <v>169</v>
      </c>
      <c r="AP75" s="30" t="s">
        <v>169</v>
      </c>
      <c r="AQ75" s="40" t="s">
        <v>169</v>
      </c>
      <c r="AR75" s="19"/>
      <c r="AS75" s="28">
        <v>0</v>
      </c>
      <c r="AT75" s="11" t="s">
        <v>169</v>
      </c>
      <c r="AU75" s="26" t="s">
        <v>169</v>
      </c>
      <c r="AV75" s="30" t="s">
        <v>169</v>
      </c>
      <c r="AW75" s="40" t="s">
        <v>169</v>
      </c>
      <c r="AX75" s="19"/>
      <c r="AY75" s="28">
        <v>0</v>
      </c>
      <c r="AZ75" s="11" t="s">
        <v>169</v>
      </c>
      <c r="BA75" s="26" t="s">
        <v>169</v>
      </c>
      <c r="BB75" s="30" t="s">
        <v>169</v>
      </c>
      <c r="BC75" s="40" t="s">
        <v>169</v>
      </c>
      <c r="BD75" s="19"/>
      <c r="BE75" s="28">
        <v>0</v>
      </c>
      <c r="BF75" s="11" t="s">
        <v>169</v>
      </c>
      <c r="BG75" s="26" t="s">
        <v>169</v>
      </c>
      <c r="BH75" s="30" t="s">
        <v>169</v>
      </c>
      <c r="BI75" s="40" t="s">
        <v>169</v>
      </c>
      <c r="BJ75" s="24" t="s">
        <v>229</v>
      </c>
      <c r="BK75" s="28">
        <v>0</v>
      </c>
      <c r="BL75" s="11" t="s">
        <v>169</v>
      </c>
      <c r="BM75" s="26" t="s">
        <v>169</v>
      </c>
      <c r="BN75" s="30" t="s">
        <v>169</v>
      </c>
      <c r="BO75" s="40" t="s">
        <v>169</v>
      </c>
      <c r="BP75" s="19"/>
      <c r="BQ75" s="28">
        <f>BR75+BT75</f>
        <v>202.4003048006096</v>
      </c>
      <c r="BR75" s="19">
        <f>100/(BS75/60)</f>
        <v>152.4003048006096</v>
      </c>
      <c r="BS75" s="26">
        <v>39.369999999999997</v>
      </c>
      <c r="BT75" s="30">
        <f>100/4*BU75</f>
        <v>50</v>
      </c>
      <c r="BU75" s="29">
        <v>2</v>
      </c>
      <c r="BV75" s="23"/>
      <c r="BW75" s="28">
        <v>0</v>
      </c>
      <c r="BX75" s="11" t="s">
        <v>169</v>
      </c>
      <c r="BY75" s="26" t="s">
        <v>169</v>
      </c>
      <c r="BZ75" s="30" t="s">
        <v>169</v>
      </c>
      <c r="CA75" s="40" t="s">
        <v>169</v>
      </c>
      <c r="CB75" s="23"/>
      <c r="CC75" s="28">
        <v>0</v>
      </c>
      <c r="CD75" s="11" t="s">
        <v>169</v>
      </c>
      <c r="CE75" s="26" t="s">
        <v>169</v>
      </c>
      <c r="CF75" s="30" t="s">
        <v>169</v>
      </c>
      <c r="CG75" s="40" t="s">
        <v>169</v>
      </c>
      <c r="CH75" s="23"/>
      <c r="CI75" s="28">
        <v>0</v>
      </c>
      <c r="CJ75" s="11" t="s">
        <v>169</v>
      </c>
      <c r="CK75" s="26" t="s">
        <v>169</v>
      </c>
      <c r="CL75" s="30" t="s">
        <v>169</v>
      </c>
      <c r="CM75" s="40" t="s">
        <v>169</v>
      </c>
      <c r="CN75" s="23"/>
      <c r="CO75" s="23"/>
      <c r="CP75" s="23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</row>
    <row r="76" spans="1:105" x14ac:dyDescent="0.25">
      <c r="A76" s="38" t="s">
        <v>240</v>
      </c>
      <c r="B76" s="24" t="s">
        <v>279</v>
      </c>
      <c r="C76" s="53" t="s">
        <v>280</v>
      </c>
      <c r="D76" s="53" t="s">
        <v>17</v>
      </c>
      <c r="E76" s="59">
        <f>F76*(I76+O76+U76+AA76+AG76+AM76+AS76+AY76+BE76+BK76+BQ76+BW76+CC76+CI76)</f>
        <v>189.18274687854711</v>
      </c>
      <c r="F76" s="26">
        <v>1.4</v>
      </c>
      <c r="G76" s="41">
        <f>+IF(I76&gt;0,1,0)+IF(O76&gt;0,1,0)+IF(U76&gt;0,1,0)+IF(AA76&gt;0,1,0)+IF(AG76&gt;0,1,0)+IF(AM76&gt;0,1,0)+IF(AS76&gt;0,1,0)+IF(AY76&gt;0,1,0)+IF(BE76&gt;0,1,0)+IF(BK76&gt;0,1,0)+IF(BQ76&gt;0,1,0)+IF(BW76&gt;0,1,0)+IF(CC76&gt;0,1,0)+IF(CI76&gt;0,1,0)</f>
        <v>1</v>
      </c>
      <c r="H76" s="19">
        <f>E76/G76</f>
        <v>189.18274687854711</v>
      </c>
      <c r="I76" s="28">
        <v>0</v>
      </c>
      <c r="J76" s="19" t="s">
        <v>169</v>
      </c>
      <c r="K76" s="26" t="s">
        <v>169</v>
      </c>
      <c r="L76" s="30" t="s">
        <v>169</v>
      </c>
      <c r="M76" s="40" t="s">
        <v>169</v>
      </c>
      <c r="N76" s="19"/>
      <c r="O76" s="28">
        <v>0</v>
      </c>
      <c r="P76" s="19" t="s">
        <v>169</v>
      </c>
      <c r="Q76" s="26" t="s">
        <v>169</v>
      </c>
      <c r="R76" s="30" t="s">
        <v>169</v>
      </c>
      <c r="S76" s="40" t="s">
        <v>169</v>
      </c>
      <c r="T76" s="19"/>
      <c r="U76" s="28">
        <v>0</v>
      </c>
      <c r="V76" s="19" t="s">
        <v>169</v>
      </c>
      <c r="W76" s="26" t="s">
        <v>169</v>
      </c>
      <c r="X76" s="30" t="s">
        <v>169</v>
      </c>
      <c r="Y76" s="40" t="s">
        <v>169</v>
      </c>
      <c r="Z76" s="19"/>
      <c r="AA76" s="28">
        <v>0</v>
      </c>
      <c r="AB76" s="19" t="s">
        <v>169</v>
      </c>
      <c r="AC76" s="26" t="s">
        <v>169</v>
      </c>
      <c r="AD76" s="30" t="s">
        <v>169</v>
      </c>
      <c r="AE76" s="40" t="s">
        <v>169</v>
      </c>
      <c r="AF76" s="19"/>
      <c r="AG76" s="28">
        <v>0</v>
      </c>
      <c r="AH76" s="19" t="s">
        <v>169</v>
      </c>
      <c r="AI76" s="26" t="s">
        <v>169</v>
      </c>
      <c r="AJ76" s="30" t="s">
        <v>169</v>
      </c>
      <c r="AK76" s="40" t="s">
        <v>169</v>
      </c>
      <c r="AL76" s="24" t="s">
        <v>279</v>
      </c>
      <c r="AM76" s="28">
        <v>0</v>
      </c>
      <c r="AN76" s="11" t="s">
        <v>169</v>
      </c>
      <c r="AO76" s="26" t="s">
        <v>169</v>
      </c>
      <c r="AP76" s="30" t="s">
        <v>169</v>
      </c>
      <c r="AQ76" s="40" t="s">
        <v>169</v>
      </c>
      <c r="AR76" s="23"/>
      <c r="AS76" s="28">
        <v>0</v>
      </c>
      <c r="AT76" s="11" t="s">
        <v>169</v>
      </c>
      <c r="AU76" s="26" t="s">
        <v>169</v>
      </c>
      <c r="AV76" s="30" t="s">
        <v>169</v>
      </c>
      <c r="AW76" s="40" t="s">
        <v>169</v>
      </c>
      <c r="AX76" s="23"/>
      <c r="AY76" s="28">
        <v>0</v>
      </c>
      <c r="AZ76" s="11" t="s">
        <v>169</v>
      </c>
      <c r="BA76" s="26" t="s">
        <v>169</v>
      </c>
      <c r="BB76" s="30" t="s">
        <v>169</v>
      </c>
      <c r="BC76" s="40" t="s">
        <v>169</v>
      </c>
      <c r="BD76" s="23"/>
      <c r="BE76" s="28">
        <v>0</v>
      </c>
      <c r="BF76" s="11" t="s">
        <v>169</v>
      </c>
      <c r="BG76" s="26" t="s">
        <v>169</v>
      </c>
      <c r="BH76" s="30" t="s">
        <v>169</v>
      </c>
      <c r="BI76" s="40" t="s">
        <v>169</v>
      </c>
      <c r="BJ76" s="24" t="s">
        <v>279</v>
      </c>
      <c r="BK76" s="28">
        <v>0</v>
      </c>
      <c r="BL76" s="11" t="s">
        <v>169</v>
      </c>
      <c r="BM76" s="26" t="s">
        <v>169</v>
      </c>
      <c r="BN76" s="30" t="s">
        <v>169</v>
      </c>
      <c r="BO76" s="40" t="s">
        <v>169</v>
      </c>
      <c r="BP76" s="23"/>
      <c r="BQ76" s="28">
        <v>0</v>
      </c>
      <c r="BR76" s="11" t="s">
        <v>169</v>
      </c>
      <c r="BS76" s="26" t="s">
        <v>169</v>
      </c>
      <c r="BT76" s="30" t="s">
        <v>169</v>
      </c>
      <c r="BU76" s="40" t="s">
        <v>169</v>
      </c>
      <c r="BV76" s="23"/>
      <c r="BW76" s="28">
        <v>0</v>
      </c>
      <c r="BX76" s="11" t="s">
        <v>169</v>
      </c>
      <c r="BY76" s="26" t="s">
        <v>169</v>
      </c>
      <c r="BZ76" s="30" t="s">
        <v>169</v>
      </c>
      <c r="CA76" s="40" t="s">
        <v>169</v>
      </c>
      <c r="CB76" s="23"/>
      <c r="CC76" s="28">
        <v>0</v>
      </c>
      <c r="CD76" s="11" t="s">
        <v>169</v>
      </c>
      <c r="CE76" s="26" t="s">
        <v>169</v>
      </c>
      <c r="CF76" s="30" t="s">
        <v>169</v>
      </c>
      <c r="CG76" s="40" t="s">
        <v>169</v>
      </c>
      <c r="CH76" s="23"/>
      <c r="CI76" s="28">
        <f>(CJ76+CL76)/2</f>
        <v>135.1305334846765</v>
      </c>
      <c r="CJ76" s="19">
        <f>100/(CK76/60)</f>
        <v>170.26106696935301</v>
      </c>
      <c r="CK76" s="26">
        <v>35.24</v>
      </c>
      <c r="CL76" s="30">
        <f>100/4*CM76</f>
        <v>100</v>
      </c>
      <c r="CM76" s="29">
        <v>4</v>
      </c>
      <c r="CN76" s="23"/>
      <c r="CO76" s="23"/>
      <c r="CP76" s="23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</row>
    <row r="77" spans="1:105" x14ac:dyDescent="0.25">
      <c r="A77" s="38" t="s">
        <v>243</v>
      </c>
      <c r="B77" s="24" t="s">
        <v>249</v>
      </c>
      <c r="C77" s="53" t="s">
        <v>250</v>
      </c>
      <c r="D77" s="53" t="s">
        <v>137</v>
      </c>
      <c r="E77" s="59">
        <f>F77*(I77+O77+U77+AA77+AG77+AM77+AS77+AY77+BE77+BK77+BQ77+BW77+CC77+CI77)</f>
        <v>182.11463753723933</v>
      </c>
      <c r="F77" s="26">
        <v>1.04</v>
      </c>
      <c r="G77" s="41">
        <f>+IF(I77&gt;0,1,0)+IF(O77&gt;0,1,0)+IF(U77&gt;0,1,0)+IF(AA77&gt;0,1,0)+IF(AG77&gt;0,1,0)+IF(AM77&gt;0,1,0)+IF(AS77&gt;0,1,0)+IF(AY77&gt;0,1,0)+IF(BE77&gt;0,1,0)+IF(BK77&gt;0,1,0)+IF(BQ77&gt;0,1,0)+IF(BW77&gt;0,1,0)+IF(CC77&gt;0,1,0)+IF(CI77&gt;0,1,0)</f>
        <v>1</v>
      </c>
      <c r="H77" s="19">
        <f>E77/G77</f>
        <v>182.11463753723933</v>
      </c>
      <c r="I77" s="28">
        <v>0</v>
      </c>
      <c r="J77" s="19" t="s">
        <v>169</v>
      </c>
      <c r="K77" s="26" t="s">
        <v>169</v>
      </c>
      <c r="L77" s="30" t="s">
        <v>169</v>
      </c>
      <c r="M77" s="40" t="s">
        <v>169</v>
      </c>
      <c r="N77" s="19"/>
      <c r="O77" s="28">
        <v>0</v>
      </c>
      <c r="P77" s="19" t="s">
        <v>169</v>
      </c>
      <c r="Q77" s="26" t="s">
        <v>169</v>
      </c>
      <c r="R77" s="30" t="s">
        <v>169</v>
      </c>
      <c r="S77" s="40" t="s">
        <v>169</v>
      </c>
      <c r="T77" s="19"/>
      <c r="U77" s="28">
        <v>0</v>
      </c>
      <c r="V77" s="19" t="s">
        <v>169</v>
      </c>
      <c r="W77" s="26" t="s">
        <v>169</v>
      </c>
      <c r="X77" s="30" t="s">
        <v>169</v>
      </c>
      <c r="Y77" s="40" t="s">
        <v>169</v>
      </c>
      <c r="Z77" s="19"/>
      <c r="AA77" s="28">
        <v>0</v>
      </c>
      <c r="AB77" s="19" t="s">
        <v>169</v>
      </c>
      <c r="AC77" s="26" t="s">
        <v>169</v>
      </c>
      <c r="AD77" s="30" t="s">
        <v>169</v>
      </c>
      <c r="AE77" s="40" t="s">
        <v>169</v>
      </c>
      <c r="AF77" s="19"/>
      <c r="AG77" s="28">
        <v>0</v>
      </c>
      <c r="AH77" s="19" t="s">
        <v>169</v>
      </c>
      <c r="AI77" s="26" t="s">
        <v>169</v>
      </c>
      <c r="AJ77" s="30" t="s">
        <v>169</v>
      </c>
      <c r="AK77" s="40" t="s">
        <v>169</v>
      </c>
      <c r="AL77" s="24" t="s">
        <v>249</v>
      </c>
      <c r="AM77" s="28">
        <v>0</v>
      </c>
      <c r="AN77" s="11" t="s">
        <v>169</v>
      </c>
      <c r="AO77" s="26" t="s">
        <v>169</v>
      </c>
      <c r="AP77" s="30" t="s">
        <v>169</v>
      </c>
      <c r="AQ77" s="40" t="s">
        <v>169</v>
      </c>
      <c r="AR77" s="19"/>
      <c r="AS77" s="28">
        <v>0</v>
      </c>
      <c r="AT77" s="11" t="s">
        <v>169</v>
      </c>
      <c r="AU77" s="26" t="s">
        <v>169</v>
      </c>
      <c r="AV77" s="30" t="s">
        <v>169</v>
      </c>
      <c r="AW77" s="40" t="s">
        <v>169</v>
      </c>
      <c r="AX77" s="19"/>
      <c r="AY77" s="28">
        <v>0</v>
      </c>
      <c r="AZ77" s="11" t="s">
        <v>169</v>
      </c>
      <c r="BA77" s="26" t="s">
        <v>169</v>
      </c>
      <c r="BB77" s="30" t="s">
        <v>169</v>
      </c>
      <c r="BC77" s="40" t="s">
        <v>169</v>
      </c>
      <c r="BD77" s="19"/>
      <c r="BE77" s="28">
        <v>0</v>
      </c>
      <c r="BF77" s="11" t="s">
        <v>169</v>
      </c>
      <c r="BG77" s="26" t="s">
        <v>169</v>
      </c>
      <c r="BH77" s="30" t="s">
        <v>169</v>
      </c>
      <c r="BI77" s="40" t="s">
        <v>169</v>
      </c>
      <c r="BJ77" s="24" t="s">
        <v>249</v>
      </c>
      <c r="BK77" s="28">
        <v>0</v>
      </c>
      <c r="BL77" s="11" t="s">
        <v>169</v>
      </c>
      <c r="BM77" s="26" t="s">
        <v>169</v>
      </c>
      <c r="BN77" s="30" t="s">
        <v>169</v>
      </c>
      <c r="BO77" s="40" t="s">
        <v>169</v>
      </c>
      <c r="BP77" s="19"/>
      <c r="BQ77" s="28">
        <v>0</v>
      </c>
      <c r="BR77" s="11" t="s">
        <v>169</v>
      </c>
      <c r="BS77" s="26" t="s">
        <v>169</v>
      </c>
      <c r="BT77" s="30" t="s">
        <v>169</v>
      </c>
      <c r="BU77" s="40" t="s">
        <v>169</v>
      </c>
      <c r="BV77" s="19"/>
      <c r="BW77" s="28">
        <v>0</v>
      </c>
      <c r="BX77" s="11" t="s">
        <v>169</v>
      </c>
      <c r="BY77" s="26" t="s">
        <v>169</v>
      </c>
      <c r="BZ77" s="30" t="s">
        <v>169</v>
      </c>
      <c r="CA77" s="40" t="s">
        <v>169</v>
      </c>
      <c r="CB77" s="23"/>
      <c r="CC77" s="28">
        <f>(CD77+CF77)*0.64</f>
        <v>175.11022840119165</v>
      </c>
      <c r="CD77" s="19">
        <f>100/(CE77/60)</f>
        <v>198.60973187686196</v>
      </c>
      <c r="CE77" s="26">
        <v>30.21</v>
      </c>
      <c r="CF77" s="30">
        <f>100/4*CG77</f>
        <v>75</v>
      </c>
      <c r="CG77" s="29">
        <v>3</v>
      </c>
      <c r="CH77" s="23"/>
      <c r="CI77" s="28">
        <v>0</v>
      </c>
      <c r="CJ77" s="11" t="s">
        <v>169</v>
      </c>
      <c r="CK77" s="26" t="s">
        <v>169</v>
      </c>
      <c r="CL77" s="30" t="s">
        <v>169</v>
      </c>
      <c r="CM77" s="40" t="s">
        <v>169</v>
      </c>
      <c r="CN77" s="23"/>
      <c r="CO77" s="23"/>
      <c r="CP77" s="23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</row>
    <row r="78" spans="1:105" x14ac:dyDescent="0.25">
      <c r="A78" s="38" t="s">
        <v>244</v>
      </c>
      <c r="B78" s="24" t="s">
        <v>247</v>
      </c>
      <c r="C78" s="53" t="s">
        <v>270</v>
      </c>
      <c r="D78" s="53" t="s">
        <v>119</v>
      </c>
      <c r="E78" s="59">
        <f>F78*(I78+O78+U78+AA78+AG78+AM78+AS78+AY78+BE78+BK78+BQ78+BW78+CC78+CI78)</f>
        <v>169.06423515296942</v>
      </c>
      <c r="F78" s="26">
        <v>1.19</v>
      </c>
      <c r="G78" s="41">
        <f>+IF(I78&gt;0,1,0)+IF(O78&gt;0,1,0)+IF(U78&gt;0,1,0)+IF(AA78&gt;0,1,0)+IF(AG78&gt;0,1,0)+IF(AM78&gt;0,1,0)+IF(AS78&gt;0,1,0)+IF(AY78&gt;0,1,0)+IF(BE78&gt;0,1,0)+IF(BK78&gt;0,1,0)+IF(BQ78&gt;0,1,0)+IF(BW78&gt;0,1,0)+IF(CC78&gt;0,1,0)+IF(CI78&gt;0,1,0)</f>
        <v>1</v>
      </c>
      <c r="H78" s="19">
        <f>E78/G78</f>
        <v>169.06423515296942</v>
      </c>
      <c r="I78" s="28">
        <v>0</v>
      </c>
      <c r="J78" s="19" t="s">
        <v>169</v>
      </c>
      <c r="K78" s="26" t="s">
        <v>169</v>
      </c>
      <c r="L78" s="30" t="s">
        <v>169</v>
      </c>
      <c r="M78" s="40" t="s">
        <v>169</v>
      </c>
      <c r="N78" s="19"/>
      <c r="O78" s="28">
        <v>0</v>
      </c>
      <c r="P78" s="19" t="s">
        <v>169</v>
      </c>
      <c r="Q78" s="26" t="s">
        <v>169</v>
      </c>
      <c r="R78" s="30" t="s">
        <v>169</v>
      </c>
      <c r="S78" s="40" t="s">
        <v>169</v>
      </c>
      <c r="T78" s="44"/>
      <c r="U78" s="28">
        <v>0</v>
      </c>
      <c r="V78" s="19" t="s">
        <v>169</v>
      </c>
      <c r="W78" s="26" t="s">
        <v>169</v>
      </c>
      <c r="X78" s="30" t="s">
        <v>169</v>
      </c>
      <c r="Y78" s="40" t="s">
        <v>169</v>
      </c>
      <c r="Z78" s="19"/>
      <c r="AA78" s="28">
        <v>0</v>
      </c>
      <c r="AB78" s="19" t="s">
        <v>169</v>
      </c>
      <c r="AC78" s="26" t="s">
        <v>169</v>
      </c>
      <c r="AD78" s="30" t="s">
        <v>169</v>
      </c>
      <c r="AE78" s="40" t="s">
        <v>169</v>
      </c>
      <c r="AF78" s="30"/>
      <c r="AG78" s="28">
        <v>0</v>
      </c>
      <c r="AH78" s="19" t="s">
        <v>169</v>
      </c>
      <c r="AI78" s="26" t="s">
        <v>169</v>
      </c>
      <c r="AJ78" s="30" t="s">
        <v>169</v>
      </c>
      <c r="AK78" s="40" t="s">
        <v>169</v>
      </c>
      <c r="AL78" s="14" t="s">
        <v>247</v>
      </c>
      <c r="AM78" s="28">
        <v>0</v>
      </c>
      <c r="AN78" s="11" t="s">
        <v>169</v>
      </c>
      <c r="AO78" s="26" t="s">
        <v>169</v>
      </c>
      <c r="AP78" s="30" t="s">
        <v>169</v>
      </c>
      <c r="AQ78" s="40" t="s">
        <v>169</v>
      </c>
      <c r="AR78" s="23"/>
      <c r="AS78" s="28">
        <v>0</v>
      </c>
      <c r="AT78" s="11" t="s">
        <v>169</v>
      </c>
      <c r="AU78" s="26" t="s">
        <v>169</v>
      </c>
      <c r="AV78" s="30" t="s">
        <v>169</v>
      </c>
      <c r="AW78" s="40" t="s">
        <v>169</v>
      </c>
      <c r="AX78" s="23"/>
      <c r="AY78" s="28">
        <v>0</v>
      </c>
      <c r="AZ78" s="11" t="s">
        <v>169</v>
      </c>
      <c r="BA78" s="26" t="s">
        <v>169</v>
      </c>
      <c r="BB78" s="30" t="s">
        <v>169</v>
      </c>
      <c r="BC78" s="40" t="s">
        <v>169</v>
      </c>
      <c r="BD78" s="23"/>
      <c r="BE78" s="28">
        <v>0</v>
      </c>
      <c r="BF78" s="11" t="s">
        <v>169</v>
      </c>
      <c r="BG78" s="26" t="s">
        <v>169</v>
      </c>
      <c r="BH78" s="30" t="s">
        <v>169</v>
      </c>
      <c r="BI78" s="40" t="s">
        <v>169</v>
      </c>
      <c r="BJ78" s="23" t="s">
        <v>247</v>
      </c>
      <c r="BK78" s="28">
        <v>0</v>
      </c>
      <c r="BL78" s="11" t="s">
        <v>169</v>
      </c>
      <c r="BM78" s="26" t="s">
        <v>169</v>
      </c>
      <c r="BN78" s="30" t="s">
        <v>169</v>
      </c>
      <c r="BO78" s="40" t="s">
        <v>169</v>
      </c>
      <c r="BP78" s="23"/>
      <c r="BQ78" s="28">
        <v>0</v>
      </c>
      <c r="BR78" s="11" t="s">
        <v>169</v>
      </c>
      <c r="BS78" s="26" t="s">
        <v>169</v>
      </c>
      <c r="BT78" s="30" t="s">
        <v>169</v>
      </c>
      <c r="BU78" s="40" t="s">
        <v>169</v>
      </c>
      <c r="BV78" s="23"/>
      <c r="BW78" s="28">
        <v>0</v>
      </c>
      <c r="BX78" s="11" t="s">
        <v>169</v>
      </c>
      <c r="BY78" s="26" t="s">
        <v>169</v>
      </c>
      <c r="BZ78" s="30" t="s">
        <v>169</v>
      </c>
      <c r="CA78" s="40" t="s">
        <v>169</v>
      </c>
      <c r="CB78" s="23"/>
      <c r="CC78" s="28">
        <f>(CD78+CF78)*0.64</f>
        <v>142.07078584283144</v>
      </c>
      <c r="CD78" s="19">
        <f>100/(CE78/60)</f>
        <v>71.985602879424121</v>
      </c>
      <c r="CE78" s="26">
        <v>83.35</v>
      </c>
      <c r="CF78" s="30">
        <f>100/4*CG78</f>
        <v>150</v>
      </c>
      <c r="CG78" s="29">
        <v>6</v>
      </c>
      <c r="CH78" s="23"/>
      <c r="CI78" s="28">
        <v>0</v>
      </c>
      <c r="CJ78" s="11" t="s">
        <v>169</v>
      </c>
      <c r="CK78" s="26" t="s">
        <v>169</v>
      </c>
      <c r="CL78" s="30" t="s">
        <v>169</v>
      </c>
      <c r="CM78" s="40" t="s">
        <v>169</v>
      </c>
      <c r="CN78" s="23"/>
      <c r="CO78" s="23"/>
      <c r="CP78" s="23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</row>
    <row r="79" spans="1:105" x14ac:dyDescent="0.25">
      <c r="A79" s="38" t="s">
        <v>245</v>
      </c>
      <c r="B79" s="24" t="s">
        <v>268</v>
      </c>
      <c r="C79" s="53" t="s">
        <v>248</v>
      </c>
      <c r="D79" s="53" t="s">
        <v>209</v>
      </c>
      <c r="E79" s="59">
        <f>F79*(I79+O79+U79+AA79+AG79+AM79+AS79+AY79+BE79+BK79+BQ79+BW79+CC79+CI79)</f>
        <v>158.84919016196761</v>
      </c>
      <c r="F79" s="26">
        <v>1.26</v>
      </c>
      <c r="G79" s="41">
        <f>+IF(I79&gt;0,1,0)+IF(O79&gt;0,1,0)+IF(U79&gt;0,1,0)+IF(AA79&gt;0,1,0)+IF(AG79&gt;0,1,0)+IF(AM79&gt;0,1,0)+IF(AS79&gt;0,1,0)+IF(AY79&gt;0,1,0)+IF(BE79&gt;0,1,0)+IF(BK79&gt;0,1,0)+IF(BQ79&gt;0,1,0)+IF(BW79&gt;0,1,0)+IF(CC79&gt;0,1,0)+IF(CI79&gt;0,1,0)</f>
        <v>1</v>
      </c>
      <c r="H79" s="19">
        <f>E79/G79</f>
        <v>158.84919016196761</v>
      </c>
      <c r="I79" s="28">
        <v>0</v>
      </c>
      <c r="J79" s="19" t="s">
        <v>169</v>
      </c>
      <c r="K79" s="26" t="s">
        <v>169</v>
      </c>
      <c r="L79" s="30" t="s">
        <v>169</v>
      </c>
      <c r="M79" s="40" t="s">
        <v>169</v>
      </c>
      <c r="N79" s="19"/>
      <c r="O79" s="28">
        <v>0</v>
      </c>
      <c r="P79" s="19" t="s">
        <v>169</v>
      </c>
      <c r="Q79" s="26" t="s">
        <v>169</v>
      </c>
      <c r="R79" s="30" t="s">
        <v>169</v>
      </c>
      <c r="S79" s="40" t="s">
        <v>169</v>
      </c>
      <c r="T79" s="19"/>
      <c r="U79" s="28">
        <v>0</v>
      </c>
      <c r="V79" s="19" t="s">
        <v>169</v>
      </c>
      <c r="W79" s="26" t="s">
        <v>169</v>
      </c>
      <c r="X79" s="30" t="s">
        <v>169</v>
      </c>
      <c r="Y79" s="40" t="s">
        <v>169</v>
      </c>
      <c r="Z79" s="19"/>
      <c r="AA79" s="28">
        <v>0</v>
      </c>
      <c r="AB79" s="19" t="s">
        <v>169</v>
      </c>
      <c r="AC79" s="26" t="s">
        <v>169</v>
      </c>
      <c r="AD79" s="30" t="s">
        <v>169</v>
      </c>
      <c r="AE79" s="40" t="s">
        <v>169</v>
      </c>
      <c r="AF79" s="19"/>
      <c r="AG79" s="28">
        <v>0</v>
      </c>
      <c r="AH79" s="19" t="s">
        <v>169</v>
      </c>
      <c r="AI79" s="26" t="s">
        <v>169</v>
      </c>
      <c r="AJ79" s="30" t="s">
        <v>169</v>
      </c>
      <c r="AK79" s="40" t="s">
        <v>169</v>
      </c>
      <c r="AL79" s="24" t="s">
        <v>268</v>
      </c>
      <c r="AM79" s="28">
        <v>0</v>
      </c>
      <c r="AN79" s="11" t="s">
        <v>169</v>
      </c>
      <c r="AO79" s="26" t="s">
        <v>169</v>
      </c>
      <c r="AP79" s="30" t="s">
        <v>169</v>
      </c>
      <c r="AQ79" s="40" t="s">
        <v>169</v>
      </c>
      <c r="AR79" s="19"/>
      <c r="AS79" s="28">
        <v>0</v>
      </c>
      <c r="AT79" s="11" t="s">
        <v>169</v>
      </c>
      <c r="AU79" s="26" t="s">
        <v>169</v>
      </c>
      <c r="AV79" s="30" t="s">
        <v>169</v>
      </c>
      <c r="AW79" s="40" t="s">
        <v>169</v>
      </c>
      <c r="AX79" s="19"/>
      <c r="AY79" s="28">
        <v>0</v>
      </c>
      <c r="AZ79" s="11" t="s">
        <v>169</v>
      </c>
      <c r="BA79" s="26" t="s">
        <v>169</v>
      </c>
      <c r="BB79" s="30" t="s">
        <v>169</v>
      </c>
      <c r="BC79" s="40" t="s">
        <v>169</v>
      </c>
      <c r="BD79" s="19"/>
      <c r="BE79" s="28">
        <v>0</v>
      </c>
      <c r="BF79" s="11" t="s">
        <v>169</v>
      </c>
      <c r="BG79" s="26" t="s">
        <v>169</v>
      </c>
      <c r="BH79" s="30" t="s">
        <v>169</v>
      </c>
      <c r="BI79" s="40" t="s">
        <v>169</v>
      </c>
      <c r="BJ79" s="24" t="s">
        <v>268</v>
      </c>
      <c r="BK79" s="28">
        <v>0</v>
      </c>
      <c r="BL79" s="11" t="s">
        <v>169</v>
      </c>
      <c r="BM79" s="26" t="s">
        <v>169</v>
      </c>
      <c r="BN79" s="30" t="s">
        <v>169</v>
      </c>
      <c r="BO79" s="40" t="s">
        <v>169</v>
      </c>
      <c r="BP79" s="19"/>
      <c r="BQ79" s="28">
        <v>0</v>
      </c>
      <c r="BR79" s="11" t="s">
        <v>169</v>
      </c>
      <c r="BS79" s="26" t="s">
        <v>169</v>
      </c>
      <c r="BT79" s="30" t="s">
        <v>169</v>
      </c>
      <c r="BU79" s="40" t="s">
        <v>169</v>
      </c>
      <c r="BV79" s="19"/>
      <c r="BW79" s="28">
        <v>0</v>
      </c>
      <c r="BX79" s="11" t="s">
        <v>169</v>
      </c>
      <c r="BY79" s="26" t="s">
        <v>169</v>
      </c>
      <c r="BZ79" s="30" t="s">
        <v>169</v>
      </c>
      <c r="CA79" s="40" t="s">
        <v>169</v>
      </c>
      <c r="CB79" s="23"/>
      <c r="CC79" s="28">
        <f>(CD79+CF79)*0.64</f>
        <v>126.07078584283143</v>
      </c>
      <c r="CD79" s="19">
        <f>100/(CE79/60)</f>
        <v>71.985602879424121</v>
      </c>
      <c r="CE79" s="26">
        <v>83.35</v>
      </c>
      <c r="CF79" s="30">
        <f>100/4*CG79</f>
        <v>125</v>
      </c>
      <c r="CG79" s="29">
        <v>5</v>
      </c>
      <c r="CH79" s="23"/>
      <c r="CI79" s="28">
        <v>0</v>
      </c>
      <c r="CJ79" s="11" t="s">
        <v>169</v>
      </c>
      <c r="CK79" s="26" t="s">
        <v>169</v>
      </c>
      <c r="CL79" s="30" t="s">
        <v>169</v>
      </c>
      <c r="CM79" s="40" t="s">
        <v>169</v>
      </c>
      <c r="CN79" s="23"/>
      <c r="CO79" s="23"/>
      <c r="CP79" s="23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</row>
    <row r="80" spans="1:105" x14ac:dyDescent="0.25">
      <c r="A80" s="38" t="s">
        <v>246</v>
      </c>
      <c r="B80" s="24" t="s">
        <v>253</v>
      </c>
      <c r="C80" s="53" t="s">
        <v>254</v>
      </c>
      <c r="D80" s="53" t="s">
        <v>112</v>
      </c>
      <c r="E80" s="59">
        <f>F80*(I80+O80+U80+AA80+AG80+AM80+AS80+AY80+BE80+BK80+BQ80+BW80+CC80+CI80)</f>
        <v>154.52333804809052</v>
      </c>
      <c r="F80" s="26">
        <v>1</v>
      </c>
      <c r="G80" s="41">
        <f>+IF(I80&gt;0,1,0)+IF(O80&gt;0,1,0)+IF(U80&gt;0,1,0)+IF(AA80&gt;0,1,0)+IF(AG80&gt;0,1,0)+IF(AM80&gt;0,1,0)+IF(AS80&gt;0,1,0)+IF(AY80&gt;0,1,0)+IF(BE80&gt;0,1,0)+IF(BK80&gt;0,1,0)+IF(BQ80&gt;0,1,0)+IF(BW80&gt;0,1,0)+IF(CC80&gt;0,1,0)+IF(CI80&gt;0,1,0)</f>
        <v>1</v>
      </c>
      <c r="H80" s="19">
        <f>E80/G80</f>
        <v>154.52333804809052</v>
      </c>
      <c r="I80" s="28">
        <v>0</v>
      </c>
      <c r="J80" s="19" t="s">
        <v>169</v>
      </c>
      <c r="K80" s="26" t="s">
        <v>169</v>
      </c>
      <c r="L80" s="30" t="s">
        <v>169</v>
      </c>
      <c r="M80" s="40" t="s">
        <v>169</v>
      </c>
      <c r="N80" s="19"/>
      <c r="O80" s="28">
        <v>0</v>
      </c>
      <c r="P80" s="19" t="s">
        <v>169</v>
      </c>
      <c r="Q80" s="26" t="s">
        <v>169</v>
      </c>
      <c r="R80" s="30" t="s">
        <v>169</v>
      </c>
      <c r="S80" s="40" t="s">
        <v>169</v>
      </c>
      <c r="T80" s="19"/>
      <c r="U80" s="28">
        <v>0</v>
      </c>
      <c r="V80" s="19" t="s">
        <v>169</v>
      </c>
      <c r="W80" s="26" t="s">
        <v>169</v>
      </c>
      <c r="X80" s="30" t="s">
        <v>169</v>
      </c>
      <c r="Y80" s="40" t="s">
        <v>169</v>
      </c>
      <c r="Z80" s="19"/>
      <c r="AA80" s="28">
        <v>0</v>
      </c>
      <c r="AB80" s="19" t="s">
        <v>169</v>
      </c>
      <c r="AC80" s="26" t="s">
        <v>169</v>
      </c>
      <c r="AD80" s="30" t="s">
        <v>169</v>
      </c>
      <c r="AE80" s="40" t="s">
        <v>169</v>
      </c>
      <c r="AF80" s="19"/>
      <c r="AG80" s="28">
        <v>0</v>
      </c>
      <c r="AH80" s="19" t="s">
        <v>169</v>
      </c>
      <c r="AI80" s="26" t="s">
        <v>169</v>
      </c>
      <c r="AJ80" s="30" t="s">
        <v>169</v>
      </c>
      <c r="AK80" s="40" t="s">
        <v>169</v>
      </c>
      <c r="AL80" s="24" t="s">
        <v>253</v>
      </c>
      <c r="AM80" s="28">
        <v>0</v>
      </c>
      <c r="AN80" s="11" t="s">
        <v>169</v>
      </c>
      <c r="AO80" s="26" t="s">
        <v>169</v>
      </c>
      <c r="AP80" s="30" t="s">
        <v>169</v>
      </c>
      <c r="AQ80" s="40" t="s">
        <v>169</v>
      </c>
      <c r="AR80" s="19"/>
      <c r="AS80" s="28">
        <v>0</v>
      </c>
      <c r="AT80" s="11" t="s">
        <v>169</v>
      </c>
      <c r="AU80" s="26" t="s">
        <v>169</v>
      </c>
      <c r="AV80" s="30" t="s">
        <v>169</v>
      </c>
      <c r="AW80" s="40" t="s">
        <v>169</v>
      </c>
      <c r="AX80" s="19"/>
      <c r="AY80" s="28">
        <v>0</v>
      </c>
      <c r="AZ80" s="11" t="s">
        <v>169</v>
      </c>
      <c r="BA80" s="26" t="s">
        <v>169</v>
      </c>
      <c r="BB80" s="30" t="s">
        <v>169</v>
      </c>
      <c r="BC80" s="40" t="s">
        <v>169</v>
      </c>
      <c r="BD80" s="19"/>
      <c r="BE80" s="28">
        <v>0</v>
      </c>
      <c r="BF80" s="11" t="s">
        <v>169</v>
      </c>
      <c r="BG80" s="26" t="s">
        <v>169</v>
      </c>
      <c r="BH80" s="30" t="s">
        <v>169</v>
      </c>
      <c r="BI80" s="40" t="s">
        <v>169</v>
      </c>
      <c r="BJ80" s="24" t="s">
        <v>253</v>
      </c>
      <c r="BK80" s="28">
        <v>0</v>
      </c>
      <c r="BL80" s="11" t="s">
        <v>169</v>
      </c>
      <c r="BM80" s="26" t="s">
        <v>169</v>
      </c>
      <c r="BN80" s="30" t="s">
        <v>169</v>
      </c>
      <c r="BO80" s="40" t="s">
        <v>169</v>
      </c>
      <c r="BP80" s="19"/>
      <c r="BQ80" s="28">
        <v>0</v>
      </c>
      <c r="BR80" s="11" t="s">
        <v>169</v>
      </c>
      <c r="BS80" s="26" t="s">
        <v>169</v>
      </c>
      <c r="BT80" s="30" t="s">
        <v>169</v>
      </c>
      <c r="BU80" s="40" t="s">
        <v>169</v>
      </c>
      <c r="BV80" s="19"/>
      <c r="BW80" s="28">
        <v>0</v>
      </c>
      <c r="BX80" s="11" t="s">
        <v>169</v>
      </c>
      <c r="BY80" s="26" t="s">
        <v>169</v>
      </c>
      <c r="BZ80" s="30" t="s">
        <v>169</v>
      </c>
      <c r="CA80" s="40" t="s">
        <v>169</v>
      </c>
      <c r="CB80" s="23"/>
      <c r="CC80" s="28">
        <f>(CD80+CF80)*0.64</f>
        <v>154.52333804809052</v>
      </c>
      <c r="CD80" s="19">
        <f>100/(CE80/60)</f>
        <v>141.44271570014143</v>
      </c>
      <c r="CE80" s="26">
        <v>42.42</v>
      </c>
      <c r="CF80" s="30">
        <f>100/4*CG80</f>
        <v>100</v>
      </c>
      <c r="CG80" s="29">
        <v>4</v>
      </c>
      <c r="CH80" s="23"/>
      <c r="CI80" s="28">
        <v>0</v>
      </c>
      <c r="CJ80" s="11" t="s">
        <v>169</v>
      </c>
      <c r="CK80" s="26" t="s">
        <v>169</v>
      </c>
      <c r="CL80" s="30" t="s">
        <v>169</v>
      </c>
      <c r="CM80" s="40" t="s">
        <v>169</v>
      </c>
      <c r="CN80" s="23"/>
      <c r="CO80" s="23"/>
      <c r="CP80" s="23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</row>
    <row r="81" spans="1:105" x14ac:dyDescent="0.25">
      <c r="A81" s="38" t="s">
        <v>269</v>
      </c>
      <c r="B81" s="24" t="s">
        <v>251</v>
      </c>
      <c r="C81" s="53" t="s">
        <v>252</v>
      </c>
      <c r="D81" s="53" t="s">
        <v>65</v>
      </c>
      <c r="E81" s="59">
        <f>F81*(I81+O81+U81+AA81+AG81+AM81+AS81+AY81+BE81+BK81+BQ81+BW81+CC81+CI81)</f>
        <v>154.42357019064124</v>
      </c>
      <c r="F81" s="26">
        <v>1.1399999999999999</v>
      </c>
      <c r="G81" s="41">
        <f>+IF(I81&gt;0,1,0)+IF(O81&gt;0,1,0)+IF(U81&gt;0,1,0)+IF(AA81&gt;0,1,0)+IF(AG81&gt;0,1,0)+IF(AM81&gt;0,1,0)+IF(AS81&gt;0,1,0)+IF(AY81&gt;0,1,0)+IF(BE81&gt;0,1,0)+IF(BK81&gt;0,1,0)+IF(BQ81&gt;0,1,0)+IF(BW81&gt;0,1,0)+IF(CC81&gt;0,1,0)+IF(CI81&gt;0,1,0)</f>
        <v>1</v>
      </c>
      <c r="H81" s="19">
        <f>E81/G81</f>
        <v>154.42357019064124</v>
      </c>
      <c r="I81" s="28">
        <v>0</v>
      </c>
      <c r="J81" s="19" t="s">
        <v>169</v>
      </c>
      <c r="K81" s="26" t="s">
        <v>169</v>
      </c>
      <c r="L81" s="30" t="s">
        <v>169</v>
      </c>
      <c r="M81" s="40" t="s">
        <v>169</v>
      </c>
      <c r="N81" s="19"/>
      <c r="O81" s="28">
        <v>0</v>
      </c>
      <c r="P81" s="19" t="s">
        <v>169</v>
      </c>
      <c r="Q81" s="26" t="s">
        <v>169</v>
      </c>
      <c r="R81" s="30" t="s">
        <v>169</v>
      </c>
      <c r="S81" s="40" t="s">
        <v>169</v>
      </c>
      <c r="T81" s="19"/>
      <c r="U81" s="28">
        <v>0</v>
      </c>
      <c r="V81" s="19" t="s">
        <v>169</v>
      </c>
      <c r="W81" s="26" t="s">
        <v>169</v>
      </c>
      <c r="X81" s="30" t="s">
        <v>169</v>
      </c>
      <c r="Y81" s="40" t="s">
        <v>169</v>
      </c>
      <c r="Z81" s="19"/>
      <c r="AA81" s="28">
        <v>0</v>
      </c>
      <c r="AB81" s="19" t="s">
        <v>169</v>
      </c>
      <c r="AC81" s="26" t="s">
        <v>169</v>
      </c>
      <c r="AD81" s="30" t="s">
        <v>169</v>
      </c>
      <c r="AE81" s="40" t="s">
        <v>169</v>
      </c>
      <c r="AF81" s="19"/>
      <c r="AG81" s="28">
        <v>0</v>
      </c>
      <c r="AH81" s="19" t="s">
        <v>169</v>
      </c>
      <c r="AI81" s="26" t="s">
        <v>169</v>
      </c>
      <c r="AJ81" s="30" t="s">
        <v>169</v>
      </c>
      <c r="AK81" s="40" t="s">
        <v>169</v>
      </c>
      <c r="AL81" s="24" t="s">
        <v>251</v>
      </c>
      <c r="AM81" s="28">
        <v>0</v>
      </c>
      <c r="AN81" s="11" t="s">
        <v>169</v>
      </c>
      <c r="AO81" s="26" t="s">
        <v>169</v>
      </c>
      <c r="AP81" s="30" t="s">
        <v>169</v>
      </c>
      <c r="AQ81" s="40" t="s">
        <v>169</v>
      </c>
      <c r="AR81" s="19"/>
      <c r="AS81" s="28">
        <v>0</v>
      </c>
      <c r="AT81" s="11" t="s">
        <v>169</v>
      </c>
      <c r="AU81" s="26" t="s">
        <v>169</v>
      </c>
      <c r="AV81" s="30" t="s">
        <v>169</v>
      </c>
      <c r="AW81" s="40" t="s">
        <v>169</v>
      </c>
      <c r="AX81" s="19"/>
      <c r="AY81" s="28">
        <v>0</v>
      </c>
      <c r="AZ81" s="11" t="s">
        <v>169</v>
      </c>
      <c r="BA81" s="26" t="s">
        <v>169</v>
      </c>
      <c r="BB81" s="30" t="s">
        <v>169</v>
      </c>
      <c r="BC81" s="40" t="s">
        <v>169</v>
      </c>
      <c r="BD81" s="19"/>
      <c r="BE81" s="28">
        <v>0</v>
      </c>
      <c r="BF81" s="11" t="s">
        <v>169</v>
      </c>
      <c r="BG81" s="26" t="s">
        <v>169</v>
      </c>
      <c r="BH81" s="30" t="s">
        <v>169</v>
      </c>
      <c r="BI81" s="40" t="s">
        <v>169</v>
      </c>
      <c r="BJ81" s="24" t="s">
        <v>251</v>
      </c>
      <c r="BK81" s="28">
        <v>0</v>
      </c>
      <c r="BL81" s="11" t="s">
        <v>169</v>
      </c>
      <c r="BM81" s="26" t="s">
        <v>169</v>
      </c>
      <c r="BN81" s="30" t="s">
        <v>169</v>
      </c>
      <c r="BO81" s="40" t="s">
        <v>169</v>
      </c>
      <c r="BP81" s="19"/>
      <c r="BQ81" s="28">
        <v>0</v>
      </c>
      <c r="BR81" s="11" t="s">
        <v>169</v>
      </c>
      <c r="BS81" s="26" t="s">
        <v>169</v>
      </c>
      <c r="BT81" s="30" t="s">
        <v>169</v>
      </c>
      <c r="BU81" s="40" t="s">
        <v>169</v>
      </c>
      <c r="BV81" s="19"/>
      <c r="BW81" s="28">
        <v>0</v>
      </c>
      <c r="BX81" s="11" t="s">
        <v>169</v>
      </c>
      <c r="BY81" s="26" t="s">
        <v>169</v>
      </c>
      <c r="BZ81" s="30" t="s">
        <v>169</v>
      </c>
      <c r="CA81" s="40" t="s">
        <v>169</v>
      </c>
      <c r="CB81" s="23"/>
      <c r="CC81" s="28">
        <f>(CD81+CF81)*0.64</f>
        <v>135.45927209705374</v>
      </c>
      <c r="CD81" s="19">
        <f>100/(CE81/60)</f>
        <v>86.655112651646448</v>
      </c>
      <c r="CE81" s="26">
        <v>69.239999999999995</v>
      </c>
      <c r="CF81" s="30">
        <f>100/4*CG81</f>
        <v>125</v>
      </c>
      <c r="CG81" s="29">
        <v>5</v>
      </c>
      <c r="CH81" s="23"/>
      <c r="CI81" s="28">
        <v>0</v>
      </c>
      <c r="CJ81" s="11" t="s">
        <v>169</v>
      </c>
      <c r="CK81" s="26" t="s">
        <v>169</v>
      </c>
      <c r="CL81" s="30" t="s">
        <v>169</v>
      </c>
      <c r="CM81" s="40" t="s">
        <v>169</v>
      </c>
      <c r="CN81" s="23"/>
      <c r="CO81" s="23"/>
      <c r="CP81" s="23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</row>
    <row r="82" spans="1:105" x14ac:dyDescent="0.25">
      <c r="A82" s="38" t="s">
        <v>271</v>
      </c>
      <c r="B82" s="24" t="s">
        <v>275</v>
      </c>
      <c r="C82" s="53" t="s">
        <v>276</v>
      </c>
      <c r="D82" s="53" t="s">
        <v>65</v>
      </c>
      <c r="E82" s="59">
        <f>F82*(I82+O82+U82+AA82+AG82+AM82+AS82+AY82+BE82+BK82+BQ82+BW82+CC82+CI82)</f>
        <v>150.75671140939596</v>
      </c>
      <c r="F82" s="26">
        <v>1.1399999999999999</v>
      </c>
      <c r="G82" s="41">
        <f>+IF(I82&gt;0,1,0)+IF(O82&gt;0,1,0)+IF(U82&gt;0,1,0)+IF(AA82&gt;0,1,0)+IF(AG82&gt;0,1,0)+IF(AM82&gt;0,1,0)+IF(AS82&gt;0,1,0)+IF(AY82&gt;0,1,0)+IF(BE82&gt;0,1,0)+IF(BK82&gt;0,1,0)+IF(BQ82&gt;0,1,0)+IF(BW82&gt;0,1,0)+IF(CC82&gt;0,1,0)+IF(CI82&gt;0,1,0)</f>
        <v>1</v>
      </c>
      <c r="H82" s="19">
        <f>E82/G82</f>
        <v>150.75671140939596</v>
      </c>
      <c r="I82" s="28">
        <v>0</v>
      </c>
      <c r="J82" s="19" t="s">
        <v>169</v>
      </c>
      <c r="K82" s="26" t="s">
        <v>169</v>
      </c>
      <c r="L82" s="30" t="s">
        <v>169</v>
      </c>
      <c r="M82" s="40" t="s">
        <v>169</v>
      </c>
      <c r="N82" s="19"/>
      <c r="O82" s="28">
        <v>0</v>
      </c>
      <c r="P82" s="19" t="s">
        <v>169</v>
      </c>
      <c r="Q82" s="26" t="s">
        <v>169</v>
      </c>
      <c r="R82" s="30" t="s">
        <v>169</v>
      </c>
      <c r="S82" s="40" t="s">
        <v>169</v>
      </c>
      <c r="T82" s="19"/>
      <c r="U82" s="28">
        <v>0</v>
      </c>
      <c r="V82" s="19" t="s">
        <v>169</v>
      </c>
      <c r="W82" s="26" t="s">
        <v>169</v>
      </c>
      <c r="X82" s="30" t="s">
        <v>169</v>
      </c>
      <c r="Y82" s="40" t="s">
        <v>169</v>
      </c>
      <c r="Z82" s="19"/>
      <c r="AA82" s="28">
        <v>0</v>
      </c>
      <c r="AB82" s="19" t="s">
        <v>169</v>
      </c>
      <c r="AC82" s="26" t="s">
        <v>169</v>
      </c>
      <c r="AD82" s="30" t="s">
        <v>169</v>
      </c>
      <c r="AE82" s="40" t="s">
        <v>169</v>
      </c>
      <c r="AF82" s="19"/>
      <c r="AG82" s="28">
        <v>0</v>
      </c>
      <c r="AH82" s="19" t="s">
        <v>169</v>
      </c>
      <c r="AI82" s="26" t="s">
        <v>169</v>
      </c>
      <c r="AJ82" s="30" t="s">
        <v>169</v>
      </c>
      <c r="AK82" s="40" t="s">
        <v>169</v>
      </c>
      <c r="AL82" s="24" t="s">
        <v>275</v>
      </c>
      <c r="AM82" s="28">
        <v>0</v>
      </c>
      <c r="AN82" s="11" t="s">
        <v>169</v>
      </c>
      <c r="AO82" s="26" t="s">
        <v>169</v>
      </c>
      <c r="AP82" s="30" t="s">
        <v>169</v>
      </c>
      <c r="AQ82" s="40" t="s">
        <v>169</v>
      </c>
      <c r="AR82" s="23"/>
      <c r="AS82" s="28">
        <v>0</v>
      </c>
      <c r="AT82" s="11" t="s">
        <v>169</v>
      </c>
      <c r="AU82" s="26" t="s">
        <v>169</v>
      </c>
      <c r="AV82" s="30" t="s">
        <v>169</v>
      </c>
      <c r="AW82" s="40" t="s">
        <v>169</v>
      </c>
      <c r="AX82" s="23"/>
      <c r="AY82" s="28">
        <v>0</v>
      </c>
      <c r="AZ82" s="11" t="s">
        <v>169</v>
      </c>
      <c r="BA82" s="26" t="s">
        <v>169</v>
      </c>
      <c r="BB82" s="30" t="s">
        <v>169</v>
      </c>
      <c r="BC82" s="40" t="s">
        <v>169</v>
      </c>
      <c r="BD82" s="23"/>
      <c r="BE82" s="28">
        <v>0</v>
      </c>
      <c r="BF82" s="11" t="s">
        <v>169</v>
      </c>
      <c r="BG82" s="26" t="s">
        <v>169</v>
      </c>
      <c r="BH82" s="30" t="s">
        <v>169</v>
      </c>
      <c r="BI82" s="40" t="s">
        <v>169</v>
      </c>
      <c r="BJ82" s="24" t="s">
        <v>275</v>
      </c>
      <c r="BK82" s="28">
        <v>0</v>
      </c>
      <c r="BL82" s="11" t="s">
        <v>169</v>
      </c>
      <c r="BM82" s="26" t="s">
        <v>169</v>
      </c>
      <c r="BN82" s="30" t="s">
        <v>169</v>
      </c>
      <c r="BO82" s="40" t="s">
        <v>169</v>
      </c>
      <c r="BP82" s="23"/>
      <c r="BQ82" s="28">
        <v>0</v>
      </c>
      <c r="BR82" s="11" t="s">
        <v>169</v>
      </c>
      <c r="BS82" s="26" t="s">
        <v>169</v>
      </c>
      <c r="BT82" s="30" t="s">
        <v>169</v>
      </c>
      <c r="BU82" s="40" t="s">
        <v>169</v>
      </c>
      <c r="BV82" s="23"/>
      <c r="BW82" s="28">
        <v>0</v>
      </c>
      <c r="BX82" s="11" t="s">
        <v>169</v>
      </c>
      <c r="BY82" s="26" t="s">
        <v>169</v>
      </c>
      <c r="BZ82" s="30" t="s">
        <v>169</v>
      </c>
      <c r="CA82" s="40" t="s">
        <v>169</v>
      </c>
      <c r="CB82" s="23"/>
      <c r="CC82" s="28">
        <v>0</v>
      </c>
      <c r="CD82" s="11" t="s">
        <v>169</v>
      </c>
      <c r="CE82" s="26" t="s">
        <v>169</v>
      </c>
      <c r="CF82" s="30" t="s">
        <v>169</v>
      </c>
      <c r="CG82" s="40" t="s">
        <v>169</v>
      </c>
      <c r="CH82" s="23"/>
      <c r="CI82" s="28">
        <f>(CJ82+CL82)/2</f>
        <v>132.24272930648769</v>
      </c>
      <c r="CJ82" s="19">
        <f>100/(CK82/60)</f>
        <v>89.485458612975393</v>
      </c>
      <c r="CK82" s="26">
        <v>67.05</v>
      </c>
      <c r="CL82" s="30">
        <f>100/4*CM82</f>
        <v>175</v>
      </c>
      <c r="CM82" s="29">
        <v>7</v>
      </c>
      <c r="CN82" s="23"/>
      <c r="CO82" s="23"/>
      <c r="CP82" s="23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</row>
    <row r="83" spans="1:105" x14ac:dyDescent="0.25">
      <c r="A83" s="38" t="s">
        <v>272</v>
      </c>
      <c r="B83" s="24" t="s">
        <v>281</v>
      </c>
      <c r="C83" s="53" t="s">
        <v>282</v>
      </c>
      <c r="D83" s="53" t="s">
        <v>17</v>
      </c>
      <c r="E83" s="59">
        <f>F83*(I83+O83+U83+AA83+AG83+AM83+AS83+AY83+BE83+BK83+BQ83+BW83+CC83+CI83)</f>
        <v>134.31403901503037</v>
      </c>
      <c r="F83" s="26">
        <v>1.4</v>
      </c>
      <c r="G83" s="41">
        <f>+IF(I83&gt;0,1,0)+IF(O83&gt;0,1,0)+IF(U83&gt;0,1,0)+IF(AA83&gt;0,1,0)+IF(AG83&gt;0,1,0)+IF(AM83&gt;0,1,0)+IF(AS83&gt;0,1,0)+IF(AY83&gt;0,1,0)+IF(BE83&gt;0,1,0)+IF(BK83&gt;0,1,0)+IF(BQ83&gt;0,1,0)+IF(BW83&gt;0,1,0)+IF(CC83&gt;0,1,0)+IF(CI83&gt;0,1,0)</f>
        <v>1</v>
      </c>
      <c r="H83" s="19">
        <f>E83/G83</f>
        <v>134.31403901503037</v>
      </c>
      <c r="I83" s="28">
        <v>0</v>
      </c>
      <c r="J83" s="19" t="s">
        <v>169</v>
      </c>
      <c r="K83" s="26" t="s">
        <v>169</v>
      </c>
      <c r="L83" s="30" t="s">
        <v>169</v>
      </c>
      <c r="M83" s="40" t="s">
        <v>169</v>
      </c>
      <c r="N83" s="19"/>
      <c r="O83" s="28">
        <v>0</v>
      </c>
      <c r="P83" s="19" t="s">
        <v>169</v>
      </c>
      <c r="Q83" s="26" t="s">
        <v>169</v>
      </c>
      <c r="R83" s="30" t="s">
        <v>169</v>
      </c>
      <c r="S83" s="40" t="s">
        <v>169</v>
      </c>
      <c r="T83" s="19"/>
      <c r="U83" s="28">
        <v>0</v>
      </c>
      <c r="V83" s="19" t="s">
        <v>169</v>
      </c>
      <c r="W83" s="26" t="s">
        <v>169</v>
      </c>
      <c r="X83" s="30" t="s">
        <v>169</v>
      </c>
      <c r="Y83" s="40" t="s">
        <v>169</v>
      </c>
      <c r="Z83" s="19"/>
      <c r="AA83" s="28">
        <v>0</v>
      </c>
      <c r="AB83" s="19" t="s">
        <v>169</v>
      </c>
      <c r="AC83" s="26" t="s">
        <v>169</v>
      </c>
      <c r="AD83" s="30" t="s">
        <v>169</v>
      </c>
      <c r="AE83" s="40" t="s">
        <v>169</v>
      </c>
      <c r="AF83" s="19"/>
      <c r="AG83" s="28">
        <v>0</v>
      </c>
      <c r="AH83" s="19" t="s">
        <v>169</v>
      </c>
      <c r="AI83" s="26" t="s">
        <v>169</v>
      </c>
      <c r="AJ83" s="30" t="s">
        <v>169</v>
      </c>
      <c r="AK83" s="40" t="s">
        <v>169</v>
      </c>
      <c r="AL83" s="24" t="s">
        <v>281</v>
      </c>
      <c r="AM83" s="28">
        <v>0</v>
      </c>
      <c r="AN83" s="11" t="s">
        <v>169</v>
      </c>
      <c r="AO83" s="26" t="s">
        <v>169</v>
      </c>
      <c r="AP83" s="30" t="s">
        <v>169</v>
      </c>
      <c r="AQ83" s="40" t="s">
        <v>169</v>
      </c>
      <c r="AR83" s="23"/>
      <c r="AS83" s="28">
        <v>0</v>
      </c>
      <c r="AT83" s="11" t="s">
        <v>169</v>
      </c>
      <c r="AU83" s="26" t="s">
        <v>169</v>
      </c>
      <c r="AV83" s="30" t="s">
        <v>169</v>
      </c>
      <c r="AW83" s="40" t="s">
        <v>169</v>
      </c>
      <c r="AX83" s="23"/>
      <c r="AY83" s="28">
        <v>0</v>
      </c>
      <c r="AZ83" s="11" t="s">
        <v>169</v>
      </c>
      <c r="BA83" s="26" t="s">
        <v>169</v>
      </c>
      <c r="BB83" s="30" t="s">
        <v>169</v>
      </c>
      <c r="BC83" s="40" t="s">
        <v>169</v>
      </c>
      <c r="BD83" s="23"/>
      <c r="BE83" s="28">
        <v>0</v>
      </c>
      <c r="BF83" s="11" t="s">
        <v>169</v>
      </c>
      <c r="BG83" s="26" t="s">
        <v>169</v>
      </c>
      <c r="BH83" s="30" t="s">
        <v>169</v>
      </c>
      <c r="BI83" s="40" t="s">
        <v>169</v>
      </c>
      <c r="BJ83" s="24" t="s">
        <v>281</v>
      </c>
      <c r="BK83" s="28">
        <v>0</v>
      </c>
      <c r="BL83" s="11" t="s">
        <v>169</v>
      </c>
      <c r="BM83" s="26" t="s">
        <v>169</v>
      </c>
      <c r="BN83" s="30" t="s">
        <v>169</v>
      </c>
      <c r="BO83" s="40" t="s">
        <v>169</v>
      </c>
      <c r="BP83" s="23"/>
      <c r="BQ83" s="28">
        <v>0</v>
      </c>
      <c r="BR83" s="11" t="s">
        <v>169</v>
      </c>
      <c r="BS83" s="26" t="s">
        <v>169</v>
      </c>
      <c r="BT83" s="30" t="s">
        <v>169</v>
      </c>
      <c r="BU83" s="40" t="s">
        <v>169</v>
      </c>
      <c r="BV83" s="23"/>
      <c r="BW83" s="28">
        <v>0</v>
      </c>
      <c r="BX83" s="11" t="s">
        <v>169</v>
      </c>
      <c r="BY83" s="26" t="s">
        <v>169</v>
      </c>
      <c r="BZ83" s="30" t="s">
        <v>169</v>
      </c>
      <c r="CA83" s="40" t="s">
        <v>169</v>
      </c>
      <c r="CB83" s="23"/>
      <c r="CC83" s="28">
        <v>0</v>
      </c>
      <c r="CD83" s="11" t="s">
        <v>169</v>
      </c>
      <c r="CE83" s="26" t="s">
        <v>169</v>
      </c>
      <c r="CF83" s="30" t="s">
        <v>169</v>
      </c>
      <c r="CG83" s="40" t="s">
        <v>169</v>
      </c>
      <c r="CH83" s="23"/>
      <c r="CI83" s="28">
        <f>(CJ83+CL83)/2</f>
        <v>95.938599296450278</v>
      </c>
      <c r="CJ83" s="19">
        <f>100/(CK83/60)</f>
        <v>191.87719859290056</v>
      </c>
      <c r="CK83" s="26">
        <v>31.27</v>
      </c>
      <c r="CL83" s="30">
        <f>100/4*CM83</f>
        <v>0</v>
      </c>
      <c r="CM83" s="29">
        <v>0</v>
      </c>
      <c r="CN83" s="23"/>
      <c r="CO83" s="23"/>
      <c r="CP83" s="23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</row>
    <row r="84" spans="1:105" x14ac:dyDescent="0.25">
      <c r="A84" s="38" t="s">
        <v>273</v>
      </c>
      <c r="B84" s="24" t="s">
        <v>283</v>
      </c>
      <c r="C84" s="53" t="s">
        <v>285</v>
      </c>
      <c r="D84" s="53" t="s">
        <v>17</v>
      </c>
      <c r="E84" s="59">
        <f>F84*(I84+O84+U84+AA84+AG84+AM84+AS84+AY84+BE84+BK84+BQ84+BW84+CC84+CI84)</f>
        <v>134.31403901503037</v>
      </c>
      <c r="F84" s="26">
        <v>1.4</v>
      </c>
      <c r="G84" s="41">
        <f>+IF(I84&gt;0,1,0)+IF(O84&gt;0,1,0)+IF(U84&gt;0,1,0)+IF(AA84&gt;0,1,0)+IF(AG84&gt;0,1,0)+IF(AM84&gt;0,1,0)+IF(AS84&gt;0,1,0)+IF(AY84&gt;0,1,0)+IF(BE84&gt;0,1,0)+IF(BK84&gt;0,1,0)+IF(BQ84&gt;0,1,0)+IF(BW84&gt;0,1,0)+IF(CC84&gt;0,1,0)+IF(CI84&gt;0,1,0)</f>
        <v>1</v>
      </c>
      <c r="H84" s="19">
        <f>E84/G84</f>
        <v>134.31403901503037</v>
      </c>
      <c r="I84" s="28">
        <v>0</v>
      </c>
      <c r="J84" s="19" t="s">
        <v>169</v>
      </c>
      <c r="K84" s="26" t="s">
        <v>169</v>
      </c>
      <c r="L84" s="30" t="s">
        <v>169</v>
      </c>
      <c r="M84" s="40" t="s">
        <v>169</v>
      </c>
      <c r="N84" s="19"/>
      <c r="O84" s="28">
        <v>0</v>
      </c>
      <c r="P84" s="19" t="s">
        <v>169</v>
      </c>
      <c r="Q84" s="26" t="s">
        <v>169</v>
      </c>
      <c r="R84" s="30" t="s">
        <v>169</v>
      </c>
      <c r="S84" s="40" t="s">
        <v>169</v>
      </c>
      <c r="T84" s="19"/>
      <c r="U84" s="28">
        <v>0</v>
      </c>
      <c r="V84" s="19" t="s">
        <v>169</v>
      </c>
      <c r="W84" s="26" t="s">
        <v>169</v>
      </c>
      <c r="X84" s="30" t="s">
        <v>169</v>
      </c>
      <c r="Y84" s="40" t="s">
        <v>169</v>
      </c>
      <c r="Z84" s="19"/>
      <c r="AA84" s="28">
        <v>0</v>
      </c>
      <c r="AB84" s="19" t="s">
        <v>169</v>
      </c>
      <c r="AC84" s="26" t="s">
        <v>169</v>
      </c>
      <c r="AD84" s="30" t="s">
        <v>169</v>
      </c>
      <c r="AE84" s="40" t="s">
        <v>169</v>
      </c>
      <c r="AF84" s="19"/>
      <c r="AG84" s="28">
        <v>0</v>
      </c>
      <c r="AH84" s="19" t="s">
        <v>169</v>
      </c>
      <c r="AI84" s="26" t="s">
        <v>169</v>
      </c>
      <c r="AJ84" s="30" t="s">
        <v>169</v>
      </c>
      <c r="AK84" s="40" t="s">
        <v>169</v>
      </c>
      <c r="AL84" s="24" t="s">
        <v>283</v>
      </c>
      <c r="AM84" s="28">
        <v>0</v>
      </c>
      <c r="AN84" s="11" t="s">
        <v>169</v>
      </c>
      <c r="AO84" s="26" t="s">
        <v>169</v>
      </c>
      <c r="AP84" s="30" t="s">
        <v>169</v>
      </c>
      <c r="AQ84" s="40" t="s">
        <v>169</v>
      </c>
      <c r="AR84" s="23"/>
      <c r="AS84" s="28">
        <v>0</v>
      </c>
      <c r="AT84" s="11" t="s">
        <v>169</v>
      </c>
      <c r="AU84" s="26" t="s">
        <v>169</v>
      </c>
      <c r="AV84" s="30" t="s">
        <v>169</v>
      </c>
      <c r="AW84" s="40" t="s">
        <v>169</v>
      </c>
      <c r="AX84" s="23"/>
      <c r="AY84" s="28">
        <v>0</v>
      </c>
      <c r="AZ84" s="11" t="s">
        <v>169</v>
      </c>
      <c r="BA84" s="26" t="s">
        <v>169</v>
      </c>
      <c r="BB84" s="30" t="s">
        <v>169</v>
      </c>
      <c r="BC84" s="40" t="s">
        <v>169</v>
      </c>
      <c r="BD84" s="23"/>
      <c r="BE84" s="28">
        <v>0</v>
      </c>
      <c r="BF84" s="11" t="s">
        <v>169</v>
      </c>
      <c r="BG84" s="26" t="s">
        <v>169</v>
      </c>
      <c r="BH84" s="30" t="s">
        <v>169</v>
      </c>
      <c r="BI84" s="40" t="s">
        <v>169</v>
      </c>
      <c r="BJ84" s="24" t="s">
        <v>283</v>
      </c>
      <c r="BK84" s="28">
        <v>0</v>
      </c>
      <c r="BL84" s="11" t="s">
        <v>169</v>
      </c>
      <c r="BM84" s="26" t="s">
        <v>169</v>
      </c>
      <c r="BN84" s="30" t="s">
        <v>169</v>
      </c>
      <c r="BO84" s="40" t="s">
        <v>169</v>
      </c>
      <c r="BP84" s="23"/>
      <c r="BQ84" s="28">
        <v>0</v>
      </c>
      <c r="BR84" s="11" t="s">
        <v>169</v>
      </c>
      <c r="BS84" s="26" t="s">
        <v>169</v>
      </c>
      <c r="BT84" s="30" t="s">
        <v>169</v>
      </c>
      <c r="BU84" s="40" t="s">
        <v>169</v>
      </c>
      <c r="BV84" s="23"/>
      <c r="BW84" s="28">
        <v>0</v>
      </c>
      <c r="BX84" s="11" t="s">
        <v>169</v>
      </c>
      <c r="BY84" s="26" t="s">
        <v>169</v>
      </c>
      <c r="BZ84" s="30" t="s">
        <v>169</v>
      </c>
      <c r="CA84" s="40" t="s">
        <v>169</v>
      </c>
      <c r="CB84" s="23"/>
      <c r="CC84" s="28">
        <v>0</v>
      </c>
      <c r="CD84" s="11" t="s">
        <v>169</v>
      </c>
      <c r="CE84" s="26" t="s">
        <v>169</v>
      </c>
      <c r="CF84" s="30" t="s">
        <v>169</v>
      </c>
      <c r="CG84" s="40" t="s">
        <v>169</v>
      </c>
      <c r="CH84" s="23"/>
      <c r="CI84" s="28">
        <f>(CJ84+CL84)/2</f>
        <v>95.938599296450278</v>
      </c>
      <c r="CJ84" s="19">
        <f>100/(CK84/60)</f>
        <v>191.87719859290056</v>
      </c>
      <c r="CK84" s="26">
        <v>31.27</v>
      </c>
      <c r="CL84" s="30">
        <f>100/4*CM84</f>
        <v>0</v>
      </c>
      <c r="CM84" s="29">
        <v>0</v>
      </c>
      <c r="CN84" s="23"/>
      <c r="CO84" s="23"/>
      <c r="CP84" s="23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</row>
    <row r="85" spans="1:105" x14ac:dyDescent="0.25">
      <c r="A85" s="38" t="s">
        <v>274</v>
      </c>
      <c r="B85" s="24" t="s">
        <v>195</v>
      </c>
      <c r="C85" s="53" t="s">
        <v>196</v>
      </c>
      <c r="D85" s="53" t="s">
        <v>137</v>
      </c>
      <c r="E85" s="59">
        <f>F85*(I85+O85+U85+AA85+AG85+AM85+AS85+AY85+BE85+BK85+BQ85+BW85+CC85+CI85)</f>
        <v>132.70804839558127</v>
      </c>
      <c r="F85" s="26">
        <v>1.04</v>
      </c>
      <c r="G85" s="41">
        <f>+IF(I85&gt;0,1,0)+IF(O85&gt;0,1,0)+IF(U85&gt;0,1,0)+IF(AA85&gt;0,1,0)+IF(AG85&gt;0,1,0)+IF(AM85&gt;0,1,0)+IF(AS85&gt;0,1,0)+IF(AY85&gt;0,1,0)+IF(BE85&gt;0,1,0)+IF(BK85&gt;0,1,0)+IF(BQ85&gt;0,1,0)+IF(BW85&gt;0,1,0)+IF(CC85&gt;0,1,0)+IF(CI85&gt;0,1,0)</f>
        <v>1</v>
      </c>
      <c r="H85" s="19">
        <f>E85/G85</f>
        <v>132.70804839558127</v>
      </c>
      <c r="I85" s="28">
        <v>0</v>
      </c>
      <c r="J85" s="19" t="s">
        <v>169</v>
      </c>
      <c r="K85" s="26" t="s">
        <v>169</v>
      </c>
      <c r="L85" s="30" t="s">
        <v>169</v>
      </c>
      <c r="M85" s="40" t="s">
        <v>169</v>
      </c>
      <c r="N85" s="19"/>
      <c r="O85" s="28">
        <v>0</v>
      </c>
      <c r="P85" s="19" t="s">
        <v>169</v>
      </c>
      <c r="Q85" s="26" t="s">
        <v>169</v>
      </c>
      <c r="R85" s="30" t="s">
        <v>169</v>
      </c>
      <c r="S85" s="40" t="s">
        <v>169</v>
      </c>
      <c r="T85" s="44"/>
      <c r="U85" s="28">
        <v>0</v>
      </c>
      <c r="V85" s="19" t="s">
        <v>169</v>
      </c>
      <c r="W85" s="26" t="s">
        <v>169</v>
      </c>
      <c r="X85" s="30" t="s">
        <v>169</v>
      </c>
      <c r="Y85" s="40" t="s">
        <v>169</v>
      </c>
      <c r="Z85" s="19"/>
      <c r="AA85" s="28">
        <v>0</v>
      </c>
      <c r="AB85" s="19" t="s">
        <v>169</v>
      </c>
      <c r="AC85" s="26" t="s">
        <v>169</v>
      </c>
      <c r="AD85" s="30" t="s">
        <v>169</v>
      </c>
      <c r="AE85" s="40" t="s">
        <v>169</v>
      </c>
      <c r="AF85" s="30"/>
      <c r="AG85" s="28">
        <v>0</v>
      </c>
      <c r="AH85" s="19" t="s">
        <v>169</v>
      </c>
      <c r="AI85" s="26" t="s">
        <v>169</v>
      </c>
      <c r="AJ85" s="30" t="s">
        <v>169</v>
      </c>
      <c r="AK85" s="40" t="s">
        <v>169</v>
      </c>
      <c r="AL85" s="14" t="s">
        <v>195</v>
      </c>
      <c r="AM85" s="28">
        <f>(AN85+AP85)/2</f>
        <v>127.60389268805892</v>
      </c>
      <c r="AN85" s="19">
        <f>100/(AO85/60)</f>
        <v>105.20778537611783</v>
      </c>
      <c r="AO85" s="26">
        <v>57.03</v>
      </c>
      <c r="AP85" s="30">
        <f>100/4*AQ85</f>
        <v>150</v>
      </c>
      <c r="AQ85" s="29">
        <v>6</v>
      </c>
      <c r="AR85" s="41"/>
      <c r="AS85" s="28">
        <v>0</v>
      </c>
      <c r="AT85" s="11" t="s">
        <v>169</v>
      </c>
      <c r="AU85" s="26" t="s">
        <v>169</v>
      </c>
      <c r="AV85" s="30" t="s">
        <v>169</v>
      </c>
      <c r="AW85" s="40" t="s">
        <v>169</v>
      </c>
      <c r="AX85" s="41"/>
      <c r="AY85" s="28">
        <v>0</v>
      </c>
      <c r="AZ85" s="11" t="s">
        <v>169</v>
      </c>
      <c r="BA85" s="26" t="s">
        <v>169</v>
      </c>
      <c r="BB85" s="30" t="s">
        <v>169</v>
      </c>
      <c r="BC85" s="40" t="s">
        <v>169</v>
      </c>
      <c r="BD85" s="41"/>
      <c r="BE85" s="28">
        <v>0</v>
      </c>
      <c r="BF85" s="11" t="s">
        <v>169</v>
      </c>
      <c r="BG85" s="26" t="s">
        <v>169</v>
      </c>
      <c r="BH85" s="30" t="s">
        <v>169</v>
      </c>
      <c r="BI85" s="40" t="s">
        <v>169</v>
      </c>
      <c r="BJ85" s="14" t="s">
        <v>195</v>
      </c>
      <c r="BK85" s="28">
        <v>0</v>
      </c>
      <c r="BL85" s="11" t="s">
        <v>169</v>
      </c>
      <c r="BM85" s="26" t="s">
        <v>169</v>
      </c>
      <c r="BN85" s="30" t="s">
        <v>169</v>
      </c>
      <c r="BO85" s="40" t="s">
        <v>169</v>
      </c>
      <c r="BP85" s="41"/>
      <c r="BQ85" s="28">
        <v>0</v>
      </c>
      <c r="BR85" s="11" t="s">
        <v>169</v>
      </c>
      <c r="BS85" s="26" t="s">
        <v>169</v>
      </c>
      <c r="BT85" s="30" t="s">
        <v>169</v>
      </c>
      <c r="BU85" s="40" t="s">
        <v>169</v>
      </c>
      <c r="BV85" s="41"/>
      <c r="BW85" s="28">
        <v>0</v>
      </c>
      <c r="BX85" s="11" t="s">
        <v>169</v>
      </c>
      <c r="BY85" s="26" t="s">
        <v>169</v>
      </c>
      <c r="BZ85" s="30" t="s">
        <v>169</v>
      </c>
      <c r="CA85" s="40" t="s">
        <v>169</v>
      </c>
      <c r="CB85" s="41"/>
      <c r="CC85" s="28">
        <v>0</v>
      </c>
      <c r="CD85" s="11" t="s">
        <v>169</v>
      </c>
      <c r="CE85" s="26" t="s">
        <v>169</v>
      </c>
      <c r="CF85" s="30" t="s">
        <v>169</v>
      </c>
      <c r="CG85" s="40" t="s">
        <v>169</v>
      </c>
      <c r="CH85" s="41"/>
      <c r="CI85" s="28">
        <v>0</v>
      </c>
      <c r="CJ85" s="11" t="s">
        <v>169</v>
      </c>
      <c r="CK85" s="26" t="s">
        <v>169</v>
      </c>
      <c r="CL85" s="30" t="s">
        <v>169</v>
      </c>
      <c r="CM85" s="40" t="s">
        <v>169</v>
      </c>
      <c r="CN85" s="23"/>
      <c r="CO85" s="23"/>
      <c r="CP85" s="23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</row>
    <row r="86" spans="1:105" ht="15.75" thickBot="1" x14ac:dyDescent="0.3">
      <c r="A86" s="38" t="s">
        <v>284</v>
      </c>
      <c r="B86" s="24" t="s">
        <v>253</v>
      </c>
      <c r="C86" s="53" t="s">
        <v>254</v>
      </c>
      <c r="D86" s="53" t="s">
        <v>112</v>
      </c>
      <c r="E86" s="59">
        <f>F86*(I86+O86+U86+AA86+AG86+AM86+AS86+AY86+BE86+BK86+BQ86+BW86+CC86+CI86)</f>
        <v>129.13208228076508</v>
      </c>
      <c r="F86" s="26">
        <v>1</v>
      </c>
      <c r="G86" s="41">
        <f>+IF(I86&gt;0,1,0)+IF(O86&gt;0,1,0)+IF(U86&gt;0,1,0)+IF(AA86&gt;0,1,0)+IF(AG86&gt;0,1,0)+IF(AM86&gt;0,1,0)+IF(AS86&gt;0,1,0)+IF(AY86&gt;0,1,0)+IF(BE86&gt;0,1,0)+IF(BK86&gt;0,1,0)+IF(BQ86&gt;0,1,0)+IF(BW86&gt;0,1,0)+IF(CC86&gt;0,1,0)+IF(CI86&gt;0,1,0)</f>
        <v>1</v>
      </c>
      <c r="H86" s="19">
        <f>E86/G86</f>
        <v>129.13208228076508</v>
      </c>
      <c r="I86" s="50">
        <v>0</v>
      </c>
      <c r="J86" s="51" t="s">
        <v>169</v>
      </c>
      <c r="K86" s="47" t="s">
        <v>169</v>
      </c>
      <c r="L86" s="48" t="s">
        <v>169</v>
      </c>
      <c r="M86" s="49" t="s">
        <v>169</v>
      </c>
      <c r="N86" s="19"/>
      <c r="O86" s="50">
        <v>0</v>
      </c>
      <c r="P86" s="51" t="s">
        <v>169</v>
      </c>
      <c r="Q86" s="47" t="s">
        <v>169</v>
      </c>
      <c r="R86" s="48" t="s">
        <v>169</v>
      </c>
      <c r="S86" s="49" t="s">
        <v>169</v>
      </c>
      <c r="T86" s="19"/>
      <c r="U86" s="50">
        <v>0</v>
      </c>
      <c r="V86" s="51" t="s">
        <v>169</v>
      </c>
      <c r="W86" s="47" t="s">
        <v>169</v>
      </c>
      <c r="X86" s="48" t="s">
        <v>169</v>
      </c>
      <c r="Y86" s="49" t="s">
        <v>169</v>
      </c>
      <c r="Z86" s="19"/>
      <c r="AA86" s="50">
        <v>0</v>
      </c>
      <c r="AB86" s="51" t="s">
        <v>169</v>
      </c>
      <c r="AC86" s="47" t="s">
        <v>169</v>
      </c>
      <c r="AD86" s="48" t="s">
        <v>169</v>
      </c>
      <c r="AE86" s="49" t="s">
        <v>169</v>
      </c>
      <c r="AF86" s="19"/>
      <c r="AG86" s="50">
        <v>0</v>
      </c>
      <c r="AH86" s="51" t="s">
        <v>169</v>
      </c>
      <c r="AI86" s="47" t="s">
        <v>169</v>
      </c>
      <c r="AJ86" s="48" t="s">
        <v>169</v>
      </c>
      <c r="AK86" s="49" t="s">
        <v>169</v>
      </c>
      <c r="AL86" s="24" t="s">
        <v>253</v>
      </c>
      <c r="AM86" s="50">
        <v>0</v>
      </c>
      <c r="AN86" s="46" t="s">
        <v>169</v>
      </c>
      <c r="AO86" s="47" t="s">
        <v>169</v>
      </c>
      <c r="AP86" s="48" t="s">
        <v>169</v>
      </c>
      <c r="AQ86" s="49" t="s">
        <v>169</v>
      </c>
      <c r="AR86" s="23"/>
      <c r="AS86" s="50">
        <v>0</v>
      </c>
      <c r="AT86" s="46" t="s">
        <v>169</v>
      </c>
      <c r="AU86" s="47" t="s">
        <v>169</v>
      </c>
      <c r="AV86" s="48" t="s">
        <v>169</v>
      </c>
      <c r="AW86" s="49" t="s">
        <v>169</v>
      </c>
      <c r="AX86" s="23"/>
      <c r="AY86" s="50">
        <v>0</v>
      </c>
      <c r="AZ86" s="46" t="s">
        <v>169</v>
      </c>
      <c r="BA86" s="47" t="s">
        <v>169</v>
      </c>
      <c r="BB86" s="48" t="s">
        <v>169</v>
      </c>
      <c r="BC86" s="49" t="s">
        <v>169</v>
      </c>
      <c r="BD86" s="23"/>
      <c r="BE86" s="50">
        <v>0</v>
      </c>
      <c r="BF86" s="46" t="s">
        <v>169</v>
      </c>
      <c r="BG86" s="47" t="s">
        <v>169</v>
      </c>
      <c r="BH86" s="48" t="s">
        <v>169</v>
      </c>
      <c r="BI86" s="49" t="s">
        <v>169</v>
      </c>
      <c r="BJ86" s="24" t="s">
        <v>253</v>
      </c>
      <c r="BK86" s="50">
        <v>0</v>
      </c>
      <c r="BL86" s="46" t="s">
        <v>169</v>
      </c>
      <c r="BM86" s="47" t="s">
        <v>169</v>
      </c>
      <c r="BN86" s="48" t="s">
        <v>169</v>
      </c>
      <c r="BO86" s="49" t="s">
        <v>169</v>
      </c>
      <c r="BP86" s="23"/>
      <c r="BQ86" s="50">
        <v>0</v>
      </c>
      <c r="BR86" s="46" t="s">
        <v>169</v>
      </c>
      <c r="BS86" s="47" t="s">
        <v>169</v>
      </c>
      <c r="BT86" s="48" t="s">
        <v>169</v>
      </c>
      <c r="BU86" s="49" t="s">
        <v>169</v>
      </c>
      <c r="BV86" s="23"/>
      <c r="BW86" s="50">
        <v>0</v>
      </c>
      <c r="BX86" s="46" t="s">
        <v>169</v>
      </c>
      <c r="BY86" s="47" t="s">
        <v>169</v>
      </c>
      <c r="BZ86" s="48" t="s">
        <v>169</v>
      </c>
      <c r="CA86" s="49" t="s">
        <v>169</v>
      </c>
      <c r="CB86" s="23"/>
      <c r="CC86" s="50">
        <v>0</v>
      </c>
      <c r="CD86" s="46" t="s">
        <v>169</v>
      </c>
      <c r="CE86" s="47" t="s">
        <v>169</v>
      </c>
      <c r="CF86" s="48" t="s">
        <v>169</v>
      </c>
      <c r="CG86" s="49" t="s">
        <v>169</v>
      </c>
      <c r="CH86" s="23"/>
      <c r="CI86" s="50">
        <f>(CJ86+CL86)/2</f>
        <v>129.13208228076508</v>
      </c>
      <c r="CJ86" s="51">
        <f>100/(CK86/60)</f>
        <v>108.26416456153012</v>
      </c>
      <c r="CK86" s="47">
        <v>55.42</v>
      </c>
      <c r="CL86" s="48">
        <f>100/4*CM86</f>
        <v>150</v>
      </c>
      <c r="CM86" s="52">
        <v>6</v>
      </c>
      <c r="CN86" s="23"/>
      <c r="CO86" s="23"/>
      <c r="CP86" s="23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</row>
    <row r="87" spans="1:105" x14ac:dyDescent="0.25">
      <c r="A87" s="38"/>
      <c r="F87" s="26"/>
      <c r="G87" s="41"/>
      <c r="H87" s="19"/>
      <c r="I87" s="19"/>
      <c r="J87" s="19"/>
      <c r="K87" s="26"/>
      <c r="L87" s="30"/>
      <c r="M87" s="26"/>
      <c r="N87" s="19"/>
      <c r="O87" s="19"/>
      <c r="P87" s="19"/>
      <c r="Q87" s="26"/>
      <c r="R87" s="30"/>
      <c r="S87" s="26"/>
      <c r="T87" s="19"/>
      <c r="U87" s="19"/>
      <c r="V87" s="19"/>
      <c r="W87" s="26"/>
      <c r="X87" s="30"/>
      <c r="Y87" s="26"/>
      <c r="Z87" s="19"/>
      <c r="AA87" s="19"/>
      <c r="AB87" s="19"/>
      <c r="AC87" s="26"/>
      <c r="AD87" s="30"/>
      <c r="AE87" s="26"/>
      <c r="AF87" s="19"/>
      <c r="AG87" s="19"/>
      <c r="AH87" s="19"/>
      <c r="AI87" s="26"/>
      <c r="AJ87" s="30"/>
      <c r="AK87" s="26"/>
      <c r="AL87" s="24"/>
      <c r="AM87" s="19"/>
      <c r="AN87" s="11"/>
      <c r="AO87" s="26"/>
      <c r="AP87" s="30"/>
      <c r="AQ87" s="26"/>
      <c r="AR87" s="19"/>
      <c r="AS87" s="19"/>
      <c r="AT87" s="11"/>
      <c r="AU87" s="26"/>
      <c r="AV87" s="30"/>
      <c r="AW87" s="26"/>
      <c r="AX87" s="19"/>
      <c r="AY87" s="19"/>
      <c r="AZ87" s="11"/>
      <c r="BA87" s="26"/>
      <c r="BB87" s="30"/>
      <c r="BC87" s="26"/>
      <c r="BD87" s="19"/>
      <c r="BE87" s="19"/>
      <c r="BF87" s="11"/>
      <c r="BG87" s="26"/>
      <c r="BH87" s="30"/>
      <c r="BI87" s="26"/>
      <c r="BJ87" s="24"/>
      <c r="BK87" s="19"/>
      <c r="BL87" s="11"/>
      <c r="BM87" s="26"/>
      <c r="BN87" s="30"/>
      <c r="BO87" s="26"/>
      <c r="BP87" s="19"/>
      <c r="BQ87" s="19"/>
      <c r="BR87" s="11"/>
      <c r="BS87" s="26"/>
      <c r="BT87" s="30"/>
      <c r="BU87" s="26"/>
      <c r="BV87" s="19"/>
      <c r="BW87" s="19"/>
      <c r="BX87" s="11"/>
      <c r="BY87" s="26"/>
      <c r="BZ87" s="30"/>
      <c r="CA87" s="26"/>
      <c r="CB87" s="23"/>
      <c r="CC87" s="19"/>
      <c r="CD87" s="19"/>
      <c r="CE87" s="26"/>
      <c r="CF87" s="30"/>
      <c r="CG87" s="41"/>
      <c r="CH87" s="23"/>
      <c r="CI87" s="19"/>
      <c r="CJ87" s="11"/>
      <c r="CK87" s="26"/>
      <c r="CL87" s="30"/>
      <c r="CM87" s="26"/>
      <c r="CN87" s="23"/>
      <c r="CO87" s="23"/>
      <c r="CP87" s="23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</row>
    <row r="88" spans="1:105" x14ac:dyDescent="0.25">
      <c r="A88" s="38"/>
      <c r="F88" s="26"/>
      <c r="G88" s="41"/>
      <c r="H88" s="19"/>
      <c r="I88" s="19"/>
      <c r="J88" s="19"/>
      <c r="K88" s="26"/>
      <c r="L88" s="30"/>
      <c r="M88" s="26"/>
      <c r="N88" s="19"/>
      <c r="O88" s="19"/>
      <c r="P88" s="19"/>
      <c r="Q88" s="26"/>
      <c r="R88" s="30"/>
      <c r="S88" s="26"/>
      <c r="T88" s="44"/>
      <c r="U88" s="19"/>
      <c r="V88" s="19"/>
      <c r="W88" s="26"/>
      <c r="X88" s="30"/>
      <c r="Y88" s="26"/>
      <c r="Z88" s="19"/>
      <c r="AA88" s="19"/>
      <c r="AB88" s="19"/>
      <c r="AC88" s="26"/>
      <c r="AD88" s="26"/>
      <c r="AE88" s="26"/>
      <c r="AF88" s="30"/>
      <c r="AG88" s="34"/>
      <c r="AH88" s="34"/>
      <c r="AI88" s="54"/>
      <c r="AJ88" s="14"/>
      <c r="AK88" s="54"/>
      <c r="AL88" s="14"/>
      <c r="AM88" s="14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</row>
    <row r="89" spans="1:105" x14ac:dyDescent="0.25">
      <c r="A89" s="38"/>
      <c r="F89" s="26"/>
      <c r="G89" s="41"/>
      <c r="H89" s="19"/>
      <c r="I89" s="19"/>
      <c r="J89" s="19"/>
      <c r="K89" s="26"/>
      <c r="L89" s="30"/>
      <c r="M89" s="26"/>
      <c r="N89" s="19"/>
      <c r="O89" s="19"/>
      <c r="P89" s="19"/>
      <c r="Q89" s="26"/>
      <c r="R89" s="30"/>
      <c r="S89" s="26"/>
      <c r="T89" s="44"/>
      <c r="U89" s="19"/>
      <c r="V89" s="19"/>
      <c r="W89" s="26"/>
      <c r="X89" s="30"/>
      <c r="Y89" s="26"/>
      <c r="Z89" s="19"/>
      <c r="AA89" s="19"/>
      <c r="AB89" s="19"/>
      <c r="AC89" s="26"/>
      <c r="AD89" s="26"/>
      <c r="AE89" s="26"/>
      <c r="AF89" s="30"/>
      <c r="AG89" s="34"/>
      <c r="AH89" s="34"/>
      <c r="AI89" s="54"/>
      <c r="AJ89" s="14"/>
      <c r="AK89" s="54"/>
      <c r="AL89" s="14"/>
      <c r="AM89" s="14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</row>
    <row r="90" spans="1:105" x14ac:dyDescent="0.25">
      <c r="A90" s="38"/>
      <c r="F90" s="26"/>
      <c r="G90" s="41"/>
      <c r="H90" s="19"/>
      <c r="I90" s="19"/>
      <c r="J90" s="19"/>
      <c r="K90" s="26"/>
      <c r="L90" s="30"/>
      <c r="M90" s="26"/>
      <c r="N90" s="19"/>
      <c r="O90" s="19"/>
      <c r="P90" s="19"/>
      <c r="Q90" s="26"/>
      <c r="R90" s="30"/>
      <c r="S90" s="26"/>
      <c r="T90" s="44"/>
      <c r="U90" s="19"/>
      <c r="V90" s="19"/>
      <c r="W90" s="26"/>
      <c r="X90" s="30"/>
      <c r="Y90" s="26"/>
      <c r="Z90" s="19"/>
      <c r="AA90" s="19"/>
      <c r="AB90" s="19"/>
      <c r="AC90" s="26"/>
      <c r="AD90" s="26"/>
      <c r="AE90" s="26"/>
      <c r="AF90" s="30"/>
      <c r="AG90" s="34"/>
      <c r="AH90" s="34"/>
      <c r="AI90" s="54"/>
      <c r="AJ90" s="14"/>
      <c r="AK90" s="54"/>
      <c r="AL90" s="14"/>
      <c r="AM90" s="14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</row>
    <row r="91" spans="1:105" x14ac:dyDescent="0.25">
      <c r="A91" s="38"/>
      <c r="B91" s="19"/>
      <c r="C91" s="19"/>
      <c r="D91" s="26"/>
      <c r="E91" s="19"/>
      <c r="F91" s="26"/>
      <c r="G91" s="41"/>
      <c r="H91" s="19"/>
      <c r="I91" s="19"/>
      <c r="J91" s="19"/>
      <c r="K91" s="26"/>
      <c r="L91" s="30"/>
      <c r="M91" s="26"/>
      <c r="N91" s="19"/>
      <c r="O91" s="19"/>
      <c r="P91" s="19"/>
      <c r="Q91" s="26"/>
      <c r="R91" s="30"/>
      <c r="S91" s="26"/>
      <c r="T91" s="44"/>
      <c r="U91" s="19"/>
      <c r="V91" s="19"/>
      <c r="W91" s="26"/>
      <c r="X91" s="30"/>
      <c r="Y91" s="26"/>
      <c r="Z91" s="19"/>
      <c r="AA91" s="19"/>
      <c r="AB91" s="19"/>
      <c r="AC91" s="26"/>
      <c r="AD91" s="26"/>
      <c r="AE91" s="26"/>
      <c r="AF91" s="30"/>
      <c r="AG91" s="34"/>
      <c r="AH91" s="34"/>
      <c r="AI91" s="54"/>
      <c r="AJ91" s="14"/>
      <c r="AK91" s="54"/>
      <c r="AL91" s="14"/>
      <c r="AM91" s="14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</row>
    <row r="92" spans="1:105" x14ac:dyDescent="0.25">
      <c r="A92" s="38"/>
      <c r="B92" s="19"/>
      <c r="C92" s="19"/>
      <c r="D92" s="26"/>
      <c r="E92" s="19"/>
      <c r="F92" s="26"/>
      <c r="G92" s="41"/>
      <c r="H92" s="19"/>
      <c r="I92" s="19"/>
      <c r="J92" s="19"/>
      <c r="K92" s="26"/>
      <c r="L92" s="30"/>
      <c r="M92" s="26"/>
      <c r="N92" s="19"/>
      <c r="O92" s="19"/>
      <c r="P92" s="19"/>
      <c r="Q92" s="26"/>
      <c r="R92" s="30"/>
      <c r="S92" s="26"/>
      <c r="T92" s="44"/>
      <c r="U92" s="19"/>
      <c r="V92" s="19"/>
      <c r="W92" s="26"/>
      <c r="X92" s="30"/>
      <c r="Y92" s="26"/>
      <c r="Z92" s="19"/>
      <c r="AA92" s="19"/>
      <c r="AB92" s="19"/>
      <c r="AC92" s="26"/>
      <c r="AD92" s="26"/>
      <c r="AE92" s="26"/>
      <c r="AF92" s="30"/>
      <c r="AG92" s="34"/>
      <c r="AH92" s="34"/>
      <c r="AI92" s="54"/>
      <c r="AJ92" s="14"/>
      <c r="AK92" s="54"/>
      <c r="AL92" s="14"/>
      <c r="AM92" s="14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</row>
    <row r="93" spans="1:105" x14ac:dyDescent="0.25">
      <c r="A93" s="38"/>
      <c r="B93" s="24"/>
      <c r="C93" s="24"/>
      <c r="D93" s="26"/>
      <c r="E93" s="19"/>
      <c r="F93" s="26"/>
      <c r="G93" s="41"/>
      <c r="H93" s="19"/>
      <c r="I93" s="19"/>
      <c r="J93" s="19"/>
      <c r="K93" s="26"/>
      <c r="L93" s="30"/>
      <c r="M93" s="26"/>
      <c r="N93" s="19"/>
      <c r="O93" s="19"/>
      <c r="P93" s="19"/>
      <c r="Q93" s="26"/>
      <c r="R93" s="30"/>
      <c r="S93" s="26"/>
      <c r="T93" s="44"/>
      <c r="U93" s="19"/>
      <c r="V93" s="19"/>
      <c r="W93" s="26"/>
      <c r="X93" s="30"/>
      <c r="Y93" s="26"/>
      <c r="Z93" s="19"/>
      <c r="AA93" s="19"/>
      <c r="AB93" s="19"/>
      <c r="AC93" s="26"/>
      <c r="AD93" s="26"/>
      <c r="AE93" s="26"/>
      <c r="AF93" s="30"/>
      <c r="AG93" s="34"/>
      <c r="AH93" s="34"/>
      <c r="AI93" s="54"/>
      <c r="AJ93" s="14"/>
      <c r="AK93" s="54"/>
      <c r="AL93" s="14"/>
      <c r="AM93" s="14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</row>
    <row r="94" spans="1:105" x14ac:dyDescent="0.25">
      <c r="A94" s="38"/>
      <c r="B94" s="24"/>
      <c r="C94" s="24"/>
      <c r="D94" s="26"/>
      <c r="E94" s="19"/>
      <c r="F94" s="26"/>
      <c r="G94" s="41"/>
      <c r="H94" s="19"/>
      <c r="I94" s="19"/>
      <c r="J94" s="19"/>
      <c r="K94" s="26"/>
      <c r="L94" s="30"/>
      <c r="M94" s="26"/>
      <c r="N94" s="19"/>
      <c r="O94" s="19"/>
      <c r="P94" s="19"/>
      <c r="Q94" s="26"/>
      <c r="R94" s="30"/>
      <c r="S94" s="26"/>
      <c r="T94" s="44"/>
      <c r="U94" s="19"/>
      <c r="V94" s="19"/>
      <c r="W94" s="26"/>
      <c r="X94" s="30"/>
      <c r="Y94" s="26"/>
      <c r="Z94" s="19"/>
      <c r="AA94" s="19"/>
      <c r="AB94" s="19"/>
      <c r="AC94" s="26"/>
      <c r="AD94" s="26"/>
      <c r="AE94" s="26"/>
      <c r="AF94" s="30"/>
      <c r="AG94" s="34"/>
      <c r="AH94" s="34"/>
      <c r="AI94" s="54"/>
      <c r="AJ94" s="14"/>
      <c r="AK94" s="54"/>
      <c r="AL94" s="14"/>
      <c r="AM94" s="14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</row>
    <row r="95" spans="1:105" x14ac:dyDescent="0.25">
      <c r="B95" s="19"/>
      <c r="C95" s="8"/>
      <c r="D95" s="26"/>
      <c r="E95" s="8"/>
      <c r="F95" s="26"/>
      <c r="G95" s="41"/>
      <c r="H95" s="19"/>
      <c r="I95" s="8"/>
      <c r="J95" s="8"/>
      <c r="K95" s="6"/>
      <c r="L95" s="7"/>
      <c r="M95" s="6"/>
      <c r="N95" s="8"/>
      <c r="O95" s="8"/>
      <c r="P95" s="8"/>
      <c r="Q95" s="6"/>
      <c r="R95" s="7"/>
      <c r="S95" s="6"/>
      <c r="T95" s="21"/>
      <c r="U95" s="8"/>
      <c r="V95" s="8"/>
      <c r="W95" s="6"/>
      <c r="X95" s="7"/>
      <c r="Y95" s="6"/>
      <c r="Z95" s="8"/>
      <c r="AA95" s="8"/>
      <c r="AB95" s="8"/>
      <c r="AC95" s="6"/>
      <c r="AD95" s="6"/>
      <c r="AE95" s="6"/>
      <c r="AF95" s="7"/>
      <c r="AG95" s="55"/>
      <c r="AH95" s="55"/>
      <c r="AI95" s="37"/>
      <c r="AJ95" s="17"/>
      <c r="AK95" s="37"/>
      <c r="AL95" s="17"/>
      <c r="AM95" s="17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</row>
    <row r="96" spans="1:105" x14ac:dyDescent="0.25">
      <c r="B96" s="19"/>
      <c r="C96" s="8"/>
      <c r="D96" s="26"/>
      <c r="E96" s="8"/>
      <c r="F96" s="26"/>
      <c r="G96" s="41"/>
      <c r="H96" s="19"/>
      <c r="I96" s="8"/>
      <c r="J96" s="8"/>
      <c r="K96" s="6"/>
      <c r="L96" s="7"/>
      <c r="M96" s="6"/>
      <c r="N96" s="8"/>
      <c r="O96" s="8"/>
      <c r="P96" s="8"/>
      <c r="Q96" s="6"/>
      <c r="R96" s="7"/>
      <c r="S96" s="6"/>
      <c r="T96" s="21"/>
      <c r="U96" s="8"/>
      <c r="V96" s="8"/>
      <c r="W96" s="6"/>
      <c r="X96" s="7"/>
      <c r="Y96" s="6"/>
      <c r="Z96" s="8"/>
      <c r="AA96" s="8"/>
      <c r="AB96" s="8"/>
      <c r="AC96" s="6"/>
      <c r="AD96" s="6"/>
      <c r="AE96" s="6"/>
      <c r="AF96" s="7"/>
      <c r="AG96" s="55"/>
      <c r="AH96" s="55"/>
      <c r="AI96" s="37"/>
      <c r="AJ96" s="17"/>
      <c r="AK96" s="37"/>
      <c r="AL96" s="17"/>
      <c r="AM96" s="17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</row>
    <row r="97" spans="2:105" x14ac:dyDescent="0.25">
      <c r="B97" s="19"/>
      <c r="C97" s="8"/>
      <c r="D97" s="54"/>
      <c r="E97" s="8"/>
      <c r="F97" s="26"/>
      <c r="G97" s="41"/>
      <c r="H97" s="19"/>
      <c r="I97" s="8"/>
      <c r="J97" s="8"/>
      <c r="K97" s="6"/>
      <c r="L97" s="7"/>
      <c r="M97" s="6"/>
      <c r="N97" s="8"/>
      <c r="O97" s="8"/>
      <c r="P97" s="8"/>
      <c r="Q97" s="6"/>
      <c r="R97" s="7"/>
      <c r="S97" s="6"/>
      <c r="T97" s="21"/>
      <c r="U97" s="8"/>
      <c r="V97" s="8"/>
      <c r="W97" s="6"/>
      <c r="X97" s="7"/>
      <c r="Y97" s="6"/>
      <c r="Z97" s="8"/>
      <c r="AA97" s="8"/>
      <c r="AB97" s="8"/>
      <c r="AC97" s="6"/>
      <c r="AD97" s="6"/>
      <c r="AE97" s="6"/>
      <c r="AF97" s="7"/>
      <c r="AG97" s="56"/>
      <c r="AH97" s="56"/>
      <c r="AI97" s="57"/>
      <c r="AJ97" s="16"/>
      <c r="AK97" s="57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</row>
    <row r="98" spans="2:105" x14ac:dyDescent="0.25">
      <c r="B98" s="34"/>
      <c r="C98" s="55"/>
      <c r="D98" s="54"/>
      <c r="E98" s="8"/>
      <c r="F98" s="26"/>
      <c r="G98" s="41"/>
      <c r="H98" s="19"/>
      <c r="I98" s="8"/>
      <c r="J98" s="8"/>
      <c r="K98" s="6"/>
      <c r="L98" s="7"/>
      <c r="M98" s="6"/>
      <c r="N98" s="8"/>
      <c r="O98" s="8"/>
      <c r="P98" s="8"/>
      <c r="Q98" s="6"/>
      <c r="R98" s="7"/>
      <c r="S98" s="6"/>
      <c r="T98" s="21"/>
      <c r="U98" s="8"/>
      <c r="V98" s="8"/>
      <c r="W98" s="6"/>
      <c r="X98" s="7"/>
      <c r="Y98" s="6"/>
      <c r="Z98" s="8"/>
      <c r="AA98" s="8"/>
      <c r="AB98" s="8"/>
      <c r="AC98" s="6"/>
      <c r="AD98" s="6"/>
      <c r="AE98" s="6"/>
      <c r="AF98" s="7"/>
      <c r="AG98" s="56"/>
      <c r="AH98" s="56"/>
      <c r="AI98" s="57"/>
      <c r="AJ98" s="16"/>
      <c r="AK98" s="57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</row>
    <row r="99" spans="2:105" x14ac:dyDescent="0.25">
      <c r="B99" s="24"/>
      <c r="C99" s="58"/>
      <c r="D99" s="53"/>
      <c r="E99" s="8"/>
      <c r="F99" s="26"/>
      <c r="G99" s="41"/>
      <c r="H99" s="19"/>
      <c r="I99" s="8"/>
      <c r="J99" s="8"/>
      <c r="K99" s="6"/>
      <c r="L99" s="7"/>
      <c r="M99" s="6"/>
      <c r="N99" s="8"/>
      <c r="O99" s="8"/>
      <c r="P99" s="8"/>
      <c r="Q99" s="6"/>
      <c r="R99" s="7"/>
      <c r="S99" s="6"/>
      <c r="T99" s="21"/>
      <c r="U99" s="8"/>
      <c r="V99" s="8"/>
      <c r="W99" s="6"/>
      <c r="X99" s="7"/>
      <c r="Y99" s="6"/>
      <c r="Z99" s="8"/>
      <c r="AA99" s="8"/>
      <c r="AB99" s="8"/>
      <c r="AC99" s="6"/>
      <c r="AD99" s="6"/>
      <c r="AE99" s="6"/>
      <c r="AF99" s="7"/>
      <c r="AG99" s="56"/>
      <c r="AH99" s="56"/>
      <c r="AI99" s="57"/>
      <c r="AJ99" s="16"/>
      <c r="AK99" s="57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</row>
    <row r="100" spans="2:105" x14ac:dyDescent="0.25">
      <c r="B100" s="24"/>
      <c r="C100" s="58"/>
      <c r="D100" s="53"/>
      <c r="E100" s="8"/>
      <c r="F100" s="26"/>
      <c r="G100" s="41"/>
      <c r="H100" s="19"/>
      <c r="I100" s="8"/>
      <c r="J100" s="8"/>
      <c r="K100" s="6"/>
      <c r="L100" s="7"/>
      <c r="M100" s="6"/>
      <c r="N100" s="8"/>
      <c r="O100" s="8"/>
      <c r="P100" s="8"/>
      <c r="Q100" s="6"/>
      <c r="R100" s="7"/>
      <c r="S100" s="6"/>
      <c r="T100" s="21"/>
      <c r="U100" s="8"/>
      <c r="V100" s="8"/>
      <c r="W100" s="6"/>
      <c r="X100" s="7"/>
      <c r="Y100" s="6"/>
      <c r="Z100" s="8"/>
      <c r="AA100" s="8"/>
      <c r="AB100" s="8"/>
      <c r="AC100" s="6"/>
      <c r="AD100" s="6"/>
      <c r="AE100" s="6"/>
      <c r="AF100" s="7"/>
      <c r="AG100" s="56"/>
      <c r="AH100" s="56"/>
      <c r="AI100" s="57"/>
      <c r="AJ100" s="16"/>
      <c r="AK100" s="57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</row>
    <row r="101" spans="2:105" x14ac:dyDescent="0.25">
      <c r="B101" s="24"/>
      <c r="C101" s="58"/>
      <c r="D101" s="53"/>
      <c r="E101" s="8"/>
      <c r="F101" s="26"/>
      <c r="G101" s="41"/>
      <c r="H101" s="19"/>
      <c r="I101" s="8"/>
      <c r="J101" s="8"/>
      <c r="K101" s="6"/>
      <c r="L101" s="7"/>
      <c r="M101" s="6"/>
      <c r="N101" s="8"/>
      <c r="O101" s="8"/>
      <c r="P101" s="8"/>
      <c r="Q101" s="6"/>
      <c r="R101" s="7"/>
      <c r="S101" s="6"/>
      <c r="T101" s="21"/>
      <c r="U101" s="8"/>
      <c r="V101" s="8"/>
      <c r="W101" s="6"/>
      <c r="X101" s="7"/>
      <c r="Y101" s="6"/>
      <c r="Z101" s="8"/>
      <c r="AA101" s="8"/>
      <c r="AB101" s="8"/>
      <c r="AC101" s="6"/>
      <c r="AD101" s="6"/>
      <c r="AE101" s="6"/>
      <c r="AF101" s="7"/>
      <c r="AG101" s="56"/>
      <c r="AH101" s="56"/>
      <c r="AI101" s="57"/>
      <c r="AJ101" s="16"/>
      <c r="AK101" s="57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</row>
    <row r="102" spans="2:105" x14ac:dyDescent="0.25">
      <c r="B102" s="24"/>
      <c r="C102" s="58"/>
      <c r="D102" s="53"/>
      <c r="E102" s="8"/>
      <c r="F102" s="26"/>
      <c r="G102" s="41"/>
      <c r="H102" s="19"/>
      <c r="I102" s="8"/>
      <c r="J102" s="8"/>
      <c r="K102" s="6"/>
      <c r="L102" s="7"/>
      <c r="M102" s="6"/>
      <c r="N102" s="8"/>
      <c r="O102" s="8"/>
      <c r="P102" s="8"/>
      <c r="Q102" s="6"/>
      <c r="R102" s="7"/>
      <c r="S102" s="6"/>
      <c r="T102" s="21"/>
      <c r="U102" s="8"/>
      <c r="V102" s="8"/>
      <c r="W102" s="6"/>
      <c r="X102" s="7"/>
      <c r="Y102" s="6"/>
      <c r="Z102" s="8"/>
      <c r="AA102" s="8"/>
      <c r="AB102" s="8"/>
      <c r="AC102" s="6"/>
      <c r="AD102" s="6"/>
      <c r="AE102" s="6"/>
      <c r="AF102" s="7"/>
      <c r="AG102" s="56"/>
      <c r="AH102" s="56"/>
      <c r="AI102" s="57"/>
      <c r="AJ102" s="16"/>
      <c r="AK102" s="57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</row>
  </sheetData>
  <autoFilter ref="B4:CM54">
    <sortState ref="B5:CM86">
      <sortCondition descending="1" ref="E4:E54"/>
    </sortState>
  </autoFilter>
  <mergeCells count="15">
    <mergeCell ref="B2:G2"/>
    <mergeCell ref="BQ3:BU3"/>
    <mergeCell ref="BW3:CA3"/>
    <mergeCell ref="CC3:CG3"/>
    <mergeCell ref="CI3:CM3"/>
    <mergeCell ref="AS3:AW3"/>
    <mergeCell ref="AY3:BC3"/>
    <mergeCell ref="BE3:BI3"/>
    <mergeCell ref="AG3:AK3"/>
    <mergeCell ref="BK3:BO3"/>
    <mergeCell ref="I3:M3"/>
    <mergeCell ref="O3:S3"/>
    <mergeCell ref="U3:Y3"/>
    <mergeCell ref="AA3:AE3"/>
    <mergeCell ref="AM3:AQ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zoomScaleNormal="100" workbookViewId="0">
      <selection activeCell="J10" sqref="J10"/>
    </sheetView>
  </sheetViews>
  <sheetFormatPr defaultRowHeight="15" x14ac:dyDescent="0.25"/>
  <cols>
    <col min="1" max="1" width="9.5703125" customWidth="1"/>
    <col min="2" max="2" width="3.85546875" customWidth="1"/>
    <col min="3" max="3" width="23" customWidth="1"/>
    <col min="4" max="4" width="10.140625" customWidth="1"/>
    <col min="5" max="5" width="9.7109375" customWidth="1"/>
    <col min="6" max="6" width="7" customWidth="1"/>
    <col min="7" max="7" width="8.42578125" style="32" customWidth="1"/>
    <col min="8" max="8" width="9.140625" style="96" customWidth="1"/>
    <col min="9" max="9" width="5.140625" style="96" customWidth="1"/>
    <col min="10" max="10" width="9.28515625" style="96" customWidth="1"/>
    <col min="11" max="11" width="9.85546875" customWidth="1"/>
    <col min="12" max="12" width="9.7109375" customWidth="1"/>
    <col min="13" max="13" width="7" customWidth="1"/>
  </cols>
  <sheetData>
    <row r="1" spans="1:14" s="96" customFormat="1" ht="12" customHeight="1" x14ac:dyDescent="0.25">
      <c r="G1" s="32"/>
    </row>
    <row r="2" spans="1:14" ht="26.25" x14ac:dyDescent="0.4">
      <c r="A2" s="96"/>
      <c r="B2" s="139" t="s">
        <v>320</v>
      </c>
      <c r="C2" s="139"/>
      <c r="D2" s="139"/>
      <c r="E2" s="139"/>
      <c r="F2" s="139"/>
      <c r="G2" s="139"/>
      <c r="H2" s="139"/>
    </row>
    <row r="3" spans="1:14" ht="15.75" thickBot="1" x14ac:dyDescent="0.3"/>
    <row r="4" spans="1:14" ht="18.75" customHeight="1" x14ac:dyDescent="0.3">
      <c r="B4" s="137" t="s">
        <v>296</v>
      </c>
      <c r="C4" s="138"/>
      <c r="D4" s="138"/>
      <c r="E4" s="138"/>
      <c r="F4" s="138"/>
      <c r="G4" s="126"/>
      <c r="H4"/>
      <c r="I4" s="123"/>
      <c r="J4" s="123"/>
      <c r="K4" s="123"/>
      <c r="L4" s="123"/>
      <c r="M4" s="123"/>
      <c r="N4" s="19"/>
    </row>
    <row r="5" spans="1:14" s="36" customFormat="1" ht="24.75" customHeight="1" x14ac:dyDescent="0.25">
      <c r="A5"/>
      <c r="B5" s="127" t="s">
        <v>297</v>
      </c>
      <c r="C5" s="121" t="s">
        <v>298</v>
      </c>
      <c r="D5" s="121" t="s">
        <v>299</v>
      </c>
      <c r="E5" s="121" t="s">
        <v>300</v>
      </c>
      <c r="F5" s="121" t="s">
        <v>301</v>
      </c>
      <c r="G5" s="128" t="s">
        <v>309</v>
      </c>
      <c r="I5" s="122"/>
      <c r="J5" s="122"/>
      <c r="K5" s="122"/>
      <c r="L5" s="122"/>
      <c r="M5" s="122"/>
      <c r="N5" s="124"/>
    </row>
    <row r="6" spans="1:14" x14ac:dyDescent="0.25">
      <c r="A6" s="36"/>
      <c r="B6" s="113" t="s">
        <v>32</v>
      </c>
      <c r="C6" s="24" t="s">
        <v>70</v>
      </c>
      <c r="D6" s="53" t="s">
        <v>71</v>
      </c>
      <c r="E6" s="59">
        <v>2385.5040171568462</v>
      </c>
      <c r="F6" s="41">
        <v>10</v>
      </c>
      <c r="G6" s="129">
        <f t="shared" ref="G6:G23" si="0">E6/F6</f>
        <v>238.55040171568461</v>
      </c>
      <c r="H6"/>
      <c r="I6" s="125"/>
      <c r="J6" s="24"/>
      <c r="K6" s="53"/>
      <c r="L6" s="59"/>
      <c r="M6" s="41"/>
      <c r="N6" s="32"/>
    </row>
    <row r="7" spans="1:14" x14ac:dyDescent="0.25">
      <c r="B7" s="113" t="s">
        <v>33</v>
      </c>
      <c r="C7" s="24" t="s">
        <v>73</v>
      </c>
      <c r="D7" s="53" t="s">
        <v>75</v>
      </c>
      <c r="E7" s="59">
        <v>1489.2512605990169</v>
      </c>
      <c r="F7" s="41">
        <v>6</v>
      </c>
      <c r="G7" s="129">
        <f t="shared" si="0"/>
        <v>248.20854343316947</v>
      </c>
      <c r="H7"/>
      <c r="I7" s="125"/>
      <c r="J7" s="24"/>
      <c r="K7" s="53"/>
      <c r="L7" s="59"/>
      <c r="M7" s="41"/>
      <c r="N7" s="32"/>
    </row>
    <row r="8" spans="1:14" x14ac:dyDescent="0.25">
      <c r="B8" s="113" t="s">
        <v>34</v>
      </c>
      <c r="C8" s="24" t="s">
        <v>157</v>
      </c>
      <c r="D8" s="53" t="s">
        <v>158</v>
      </c>
      <c r="E8" s="59">
        <v>1349.9286430416059</v>
      </c>
      <c r="F8" s="41">
        <v>6</v>
      </c>
      <c r="G8" s="129">
        <f t="shared" si="0"/>
        <v>224.98810717360098</v>
      </c>
      <c r="H8"/>
      <c r="I8" s="125"/>
      <c r="J8" s="24"/>
      <c r="K8" s="53"/>
      <c r="L8" s="59"/>
      <c r="M8" s="41"/>
      <c r="N8" s="32"/>
    </row>
    <row r="9" spans="1:14" x14ac:dyDescent="0.25">
      <c r="B9" s="113" t="s">
        <v>35</v>
      </c>
      <c r="C9" s="24" t="s">
        <v>76</v>
      </c>
      <c r="D9" s="53" t="s">
        <v>77</v>
      </c>
      <c r="E9" s="59">
        <v>1239.0877503360384</v>
      </c>
      <c r="F9" s="41">
        <v>4</v>
      </c>
      <c r="G9" s="129">
        <f t="shared" si="0"/>
        <v>309.77193758400961</v>
      </c>
      <c r="H9"/>
      <c r="I9" s="125"/>
      <c r="J9" s="24"/>
      <c r="K9" s="53"/>
      <c r="L9" s="59"/>
      <c r="M9" s="41"/>
      <c r="N9" s="32"/>
    </row>
    <row r="10" spans="1:14" x14ac:dyDescent="0.25">
      <c r="B10" s="113" t="s">
        <v>36</v>
      </c>
      <c r="C10" s="24" t="s">
        <v>155</v>
      </c>
      <c r="D10" s="53" t="s">
        <v>156</v>
      </c>
      <c r="E10" s="59">
        <v>803.6276080111453</v>
      </c>
      <c r="F10" s="41">
        <v>3</v>
      </c>
      <c r="G10" s="129">
        <f t="shared" si="0"/>
        <v>267.87586933704841</v>
      </c>
      <c r="H10"/>
      <c r="I10" s="125"/>
      <c r="J10" s="24"/>
      <c r="K10" s="53"/>
      <c r="L10" s="59"/>
      <c r="M10" s="41"/>
      <c r="N10" s="32"/>
    </row>
    <row r="11" spans="1:14" x14ac:dyDescent="0.25">
      <c r="B11" s="113" t="s">
        <v>37</v>
      </c>
      <c r="C11" s="24" t="s">
        <v>165</v>
      </c>
      <c r="D11" s="53" t="s">
        <v>166</v>
      </c>
      <c r="E11" s="59">
        <v>742.72258422497794</v>
      </c>
      <c r="F11" s="41">
        <v>4</v>
      </c>
      <c r="G11" s="129">
        <f t="shared" si="0"/>
        <v>185.68064605624448</v>
      </c>
      <c r="H11"/>
      <c r="I11" s="125"/>
      <c r="J11" s="24"/>
      <c r="K11" s="53"/>
      <c r="L11" s="59"/>
      <c r="M11" s="41"/>
      <c r="N11" s="32"/>
    </row>
    <row r="12" spans="1:14" ht="18.75" x14ac:dyDescent="0.3">
      <c r="B12" s="113" t="s">
        <v>38</v>
      </c>
      <c r="C12" s="24" t="s">
        <v>18</v>
      </c>
      <c r="D12" s="53" t="s">
        <v>19</v>
      </c>
      <c r="E12" s="59">
        <v>714.10418084481569</v>
      </c>
      <c r="F12" s="41">
        <v>3</v>
      </c>
      <c r="G12" s="129">
        <f t="shared" si="0"/>
        <v>238.0347269482719</v>
      </c>
      <c r="H12"/>
      <c r="I12" s="123"/>
      <c r="J12" s="123"/>
      <c r="K12" s="123"/>
      <c r="L12" s="123"/>
      <c r="M12" s="123"/>
      <c r="N12" s="19"/>
    </row>
    <row r="13" spans="1:14" x14ac:dyDescent="0.25">
      <c r="B13" s="113" t="s">
        <v>39</v>
      </c>
      <c r="C13" s="24" t="s">
        <v>72</v>
      </c>
      <c r="D13" s="53" t="s">
        <v>74</v>
      </c>
      <c r="E13" s="59">
        <v>712.44496161567122</v>
      </c>
      <c r="F13" s="41">
        <v>4</v>
      </c>
      <c r="G13" s="129">
        <f t="shared" si="0"/>
        <v>178.1112404039178</v>
      </c>
      <c r="H13" s="118"/>
      <c r="I13" s="122"/>
      <c r="J13" s="122"/>
      <c r="K13" s="122"/>
      <c r="L13" s="122"/>
      <c r="M13" s="122"/>
      <c r="N13" s="124"/>
    </row>
    <row r="14" spans="1:14" x14ac:dyDescent="0.25">
      <c r="B14" s="113" t="s">
        <v>40</v>
      </c>
      <c r="C14" s="24" t="s">
        <v>188</v>
      </c>
      <c r="D14" s="53" t="s">
        <v>189</v>
      </c>
      <c r="E14" s="59">
        <v>515.21738939980582</v>
      </c>
      <c r="F14" s="41">
        <v>2</v>
      </c>
      <c r="G14" s="129">
        <f t="shared" si="0"/>
        <v>257.60869469990291</v>
      </c>
      <c r="H14"/>
      <c r="I14" s="125"/>
      <c r="J14" s="24"/>
      <c r="K14" s="53"/>
      <c r="L14" s="59"/>
      <c r="M14" s="41"/>
      <c r="N14" s="32"/>
    </row>
    <row r="15" spans="1:14" x14ac:dyDescent="0.25">
      <c r="B15" s="113" t="s">
        <v>41</v>
      </c>
      <c r="C15" s="24" t="s">
        <v>15</v>
      </c>
      <c r="D15" s="53" t="s">
        <v>16</v>
      </c>
      <c r="E15" s="59">
        <v>473.52199499367953</v>
      </c>
      <c r="F15" s="41">
        <v>2</v>
      </c>
      <c r="G15" s="129">
        <f t="shared" si="0"/>
        <v>236.76099749683976</v>
      </c>
      <c r="H15"/>
      <c r="I15" s="125"/>
      <c r="J15" s="24"/>
      <c r="K15" s="53"/>
      <c r="L15" s="59"/>
      <c r="M15" s="41"/>
      <c r="N15" s="32"/>
    </row>
    <row r="16" spans="1:14" x14ac:dyDescent="0.25">
      <c r="B16" s="113" t="s">
        <v>42</v>
      </c>
      <c r="C16" s="24" t="s">
        <v>186</v>
      </c>
      <c r="D16" s="53" t="s">
        <v>162</v>
      </c>
      <c r="E16" s="59">
        <v>471.42944425723391</v>
      </c>
      <c r="F16" s="41">
        <v>3</v>
      </c>
      <c r="G16" s="129">
        <f t="shared" si="0"/>
        <v>157.14314808574463</v>
      </c>
      <c r="H16" s="118"/>
      <c r="I16" s="125"/>
      <c r="J16" s="24"/>
      <c r="K16" s="53"/>
      <c r="L16" s="59"/>
      <c r="M16" s="41"/>
      <c r="N16" s="32"/>
    </row>
    <row r="17" spans="1:14" x14ac:dyDescent="0.25">
      <c r="B17" s="113" t="s">
        <v>43</v>
      </c>
      <c r="C17" s="117" t="s">
        <v>161</v>
      </c>
      <c r="D17" s="53" t="s">
        <v>162</v>
      </c>
      <c r="E17" s="59">
        <v>394.03407110016229</v>
      </c>
      <c r="F17" s="41">
        <v>2</v>
      </c>
      <c r="G17" s="129">
        <f t="shared" si="0"/>
        <v>197.01703555008115</v>
      </c>
      <c r="H17"/>
      <c r="I17" s="125"/>
      <c r="J17" s="24"/>
      <c r="K17" s="53"/>
      <c r="L17" s="59"/>
      <c r="M17" s="41"/>
      <c r="N17" s="32"/>
    </row>
    <row r="18" spans="1:14" x14ac:dyDescent="0.25">
      <c r="B18" s="113" t="s">
        <v>44</v>
      </c>
      <c r="C18" s="24" t="s">
        <v>159</v>
      </c>
      <c r="D18" s="53" t="s">
        <v>160</v>
      </c>
      <c r="E18" s="59">
        <v>377.75827908293235</v>
      </c>
      <c r="F18" s="41">
        <v>1</v>
      </c>
      <c r="G18" s="129">
        <f t="shared" si="0"/>
        <v>377.75827908293235</v>
      </c>
      <c r="H18"/>
      <c r="I18" s="125"/>
      <c r="J18" s="24"/>
      <c r="K18" s="53"/>
      <c r="L18" s="59"/>
      <c r="M18" s="41"/>
      <c r="N18" s="32"/>
    </row>
    <row r="19" spans="1:14" x14ac:dyDescent="0.25">
      <c r="B19" s="113" t="s">
        <v>45</v>
      </c>
      <c r="C19" s="24" t="s">
        <v>163</v>
      </c>
      <c r="D19" s="53" t="s">
        <v>164</v>
      </c>
      <c r="E19" s="59">
        <v>306.99801192842938</v>
      </c>
      <c r="F19" s="41">
        <v>1</v>
      </c>
      <c r="G19" s="129">
        <f t="shared" si="0"/>
        <v>306.99801192842938</v>
      </c>
      <c r="H19"/>
      <c r="I19" s="125"/>
      <c r="J19" s="24"/>
      <c r="K19" s="53"/>
      <c r="L19" s="59"/>
      <c r="M19" s="41"/>
      <c r="N19" s="32"/>
    </row>
    <row r="20" spans="1:14" x14ac:dyDescent="0.25">
      <c r="B20" s="113" t="s">
        <v>46</v>
      </c>
      <c r="C20" s="24" t="s">
        <v>235</v>
      </c>
      <c r="D20" s="53" t="s">
        <v>236</v>
      </c>
      <c r="E20" s="59">
        <v>300.8011275127958</v>
      </c>
      <c r="F20" s="41">
        <v>1</v>
      </c>
      <c r="G20" s="129">
        <f t="shared" si="0"/>
        <v>300.8011275127958</v>
      </c>
      <c r="H20"/>
      <c r="I20" s="16"/>
      <c r="J20" s="24"/>
      <c r="K20" s="53"/>
      <c r="L20" s="59"/>
      <c r="M20" s="41"/>
      <c r="N20" s="32"/>
    </row>
    <row r="21" spans="1:14" x14ac:dyDescent="0.25">
      <c r="B21" s="113" t="s">
        <v>47</v>
      </c>
      <c r="C21" s="24" t="s">
        <v>279</v>
      </c>
      <c r="D21" s="53" t="s">
        <v>280</v>
      </c>
      <c r="E21" s="59">
        <v>189.18274687854711</v>
      </c>
      <c r="F21" s="41">
        <v>1</v>
      </c>
      <c r="G21" s="129">
        <f t="shared" si="0"/>
        <v>189.18274687854711</v>
      </c>
      <c r="H21"/>
      <c r="I21" s="16"/>
      <c r="J21" s="24"/>
      <c r="K21" s="53"/>
      <c r="L21" s="59"/>
      <c r="M21" s="41"/>
      <c r="N21" s="32"/>
    </row>
    <row r="22" spans="1:14" x14ac:dyDescent="0.25">
      <c r="B22" s="113" t="s">
        <v>48</v>
      </c>
      <c r="C22" s="24" t="s">
        <v>281</v>
      </c>
      <c r="D22" s="53" t="s">
        <v>282</v>
      </c>
      <c r="E22" s="59">
        <v>134.31403901503037</v>
      </c>
      <c r="F22" s="41">
        <v>1</v>
      </c>
      <c r="G22" s="129">
        <f t="shared" si="0"/>
        <v>134.31403901503037</v>
      </c>
      <c r="H22"/>
      <c r="I22" s="16"/>
      <c r="J22" s="24"/>
      <c r="K22" s="53"/>
      <c r="L22" s="59"/>
      <c r="M22" s="41"/>
      <c r="N22" s="32"/>
    </row>
    <row r="23" spans="1:14" ht="15.75" thickBot="1" x14ac:dyDescent="0.3">
      <c r="B23" s="114" t="s">
        <v>49</v>
      </c>
      <c r="C23" s="115" t="s">
        <v>283</v>
      </c>
      <c r="D23" s="116" t="s">
        <v>285</v>
      </c>
      <c r="E23" s="120">
        <v>134.31403901503037</v>
      </c>
      <c r="F23" s="130">
        <v>1</v>
      </c>
      <c r="G23" s="131">
        <f t="shared" si="0"/>
        <v>134.31403901503037</v>
      </c>
      <c r="H23"/>
      <c r="I23" s="16"/>
      <c r="J23" s="24"/>
      <c r="K23" s="53"/>
      <c r="L23" s="59"/>
      <c r="M23" s="41"/>
      <c r="N23" s="32"/>
    </row>
    <row r="24" spans="1:14" ht="15.75" thickBot="1" x14ac:dyDescent="0.3"/>
    <row r="25" spans="1:14" ht="18.75" customHeight="1" x14ac:dyDescent="0.3">
      <c r="B25" s="137" t="s">
        <v>302</v>
      </c>
      <c r="C25" s="138"/>
      <c r="D25" s="138"/>
      <c r="E25" s="138"/>
      <c r="F25" s="138"/>
      <c r="G25" s="126"/>
    </row>
    <row r="26" spans="1:14" ht="25.5" x14ac:dyDescent="0.25">
      <c r="A26" s="16"/>
      <c r="B26" s="127" t="s">
        <v>297</v>
      </c>
      <c r="C26" s="121" t="s">
        <v>298</v>
      </c>
      <c r="D26" s="121" t="s">
        <v>299</v>
      </c>
      <c r="E26" s="121" t="s">
        <v>300</v>
      </c>
      <c r="F26" s="121" t="s">
        <v>301</v>
      </c>
      <c r="G26" s="128" t="s">
        <v>309</v>
      </c>
    </row>
    <row r="27" spans="1:14" x14ac:dyDescent="0.25">
      <c r="A27" s="16"/>
      <c r="B27" s="113" t="s">
        <v>32</v>
      </c>
      <c r="C27" s="24" t="s">
        <v>207</v>
      </c>
      <c r="D27" s="53" t="s">
        <v>208</v>
      </c>
      <c r="E27" s="59">
        <v>230.83655127929481</v>
      </c>
      <c r="F27" s="41">
        <v>1</v>
      </c>
      <c r="G27" s="129">
        <f>E27/F27</f>
        <v>230.83655127929481</v>
      </c>
    </row>
    <row r="28" spans="1:14" ht="15.75" thickBot="1" x14ac:dyDescent="0.3">
      <c r="A28" s="16"/>
      <c r="B28" s="114" t="s">
        <v>33</v>
      </c>
      <c r="C28" s="115" t="s">
        <v>268</v>
      </c>
      <c r="D28" s="116" t="s">
        <v>248</v>
      </c>
      <c r="E28" s="120">
        <v>158.84919016196761</v>
      </c>
      <c r="F28" s="130">
        <v>1</v>
      </c>
      <c r="G28" s="131">
        <f>E28/F28</f>
        <v>158.84919016196761</v>
      </c>
    </row>
    <row r="29" spans="1:14" ht="15.75" thickBot="1" x14ac:dyDescent="0.3">
      <c r="A29" s="16"/>
      <c r="B29" s="16"/>
      <c r="C29" s="24"/>
      <c r="D29" s="53"/>
      <c r="E29" s="59"/>
      <c r="F29" s="41"/>
      <c r="G29" s="19"/>
    </row>
    <row r="30" spans="1:14" ht="18.75" customHeight="1" x14ac:dyDescent="0.3">
      <c r="A30" s="16"/>
      <c r="B30" s="137" t="s">
        <v>303</v>
      </c>
      <c r="C30" s="138"/>
      <c r="D30" s="138"/>
      <c r="E30" s="138"/>
      <c r="F30" s="138"/>
      <c r="G30" s="126"/>
    </row>
    <row r="31" spans="1:14" ht="25.5" x14ac:dyDescent="0.25">
      <c r="A31" s="16"/>
      <c r="B31" s="127" t="s">
        <v>297</v>
      </c>
      <c r="C31" s="121" t="s">
        <v>298</v>
      </c>
      <c r="D31" s="121" t="s">
        <v>299</v>
      </c>
      <c r="E31" s="121" t="s">
        <v>300</v>
      </c>
      <c r="F31" s="121" t="s">
        <v>301</v>
      </c>
      <c r="G31" s="128" t="s">
        <v>309</v>
      </c>
    </row>
    <row r="32" spans="1:14" ht="15.75" thickBot="1" x14ac:dyDescent="0.3">
      <c r="A32" s="16"/>
      <c r="B32" s="114" t="s">
        <v>32</v>
      </c>
      <c r="C32" s="115" t="s">
        <v>247</v>
      </c>
      <c r="D32" s="116" t="s">
        <v>270</v>
      </c>
      <c r="E32" s="120">
        <v>169.06423515296942</v>
      </c>
      <c r="F32" s="130">
        <v>1</v>
      </c>
      <c r="G32" s="131">
        <f>E32/F32</f>
        <v>169.06423515296942</v>
      </c>
    </row>
    <row r="33" spans="1:7" ht="15.75" thickBot="1" x14ac:dyDescent="0.3">
      <c r="A33" s="16"/>
      <c r="B33" s="16"/>
      <c r="C33" s="24"/>
      <c r="D33" s="53"/>
      <c r="E33" s="59"/>
      <c r="F33" s="41"/>
      <c r="G33" s="19"/>
    </row>
    <row r="34" spans="1:7" ht="18.75" customHeight="1" x14ac:dyDescent="0.3">
      <c r="A34" s="16"/>
      <c r="B34" s="137" t="s">
        <v>304</v>
      </c>
      <c r="C34" s="138"/>
      <c r="D34" s="138"/>
      <c r="E34" s="138"/>
      <c r="F34" s="138"/>
      <c r="G34" s="126"/>
    </row>
    <row r="35" spans="1:7" ht="25.5" x14ac:dyDescent="0.25">
      <c r="A35" s="16"/>
      <c r="B35" s="127" t="s">
        <v>297</v>
      </c>
      <c r="C35" s="121" t="s">
        <v>298</v>
      </c>
      <c r="D35" s="121" t="s">
        <v>299</v>
      </c>
      <c r="E35" s="121" t="s">
        <v>300</v>
      </c>
      <c r="F35" s="121" t="s">
        <v>301</v>
      </c>
      <c r="G35" s="128" t="s">
        <v>309</v>
      </c>
    </row>
    <row r="36" spans="1:7" ht="15.75" thickBot="1" x14ac:dyDescent="0.3">
      <c r="A36" s="16"/>
      <c r="B36" s="114" t="s">
        <v>32</v>
      </c>
      <c r="C36" s="115" t="s">
        <v>127</v>
      </c>
      <c r="D36" s="116" t="s">
        <v>128</v>
      </c>
      <c r="E36" s="120">
        <v>3112.566101429521</v>
      </c>
      <c r="F36" s="130">
        <v>12</v>
      </c>
      <c r="G36" s="131">
        <f>E36/F36</f>
        <v>259.38050845246011</v>
      </c>
    </row>
    <row r="37" spans="1:7" ht="15.75" thickBot="1" x14ac:dyDescent="0.3">
      <c r="A37" s="16"/>
      <c r="B37" s="16"/>
      <c r="C37" s="24"/>
      <c r="D37" s="53"/>
      <c r="E37" s="59"/>
      <c r="F37" s="41"/>
      <c r="G37" s="19"/>
    </row>
    <row r="38" spans="1:7" ht="18.75" customHeight="1" x14ac:dyDescent="0.3">
      <c r="A38" s="16"/>
      <c r="B38" s="137" t="s">
        <v>305</v>
      </c>
      <c r="C38" s="138"/>
      <c r="D38" s="138"/>
      <c r="E38" s="138"/>
      <c r="F38" s="138"/>
      <c r="G38" s="126"/>
    </row>
    <row r="39" spans="1:7" ht="25.5" x14ac:dyDescent="0.25">
      <c r="A39" s="16"/>
      <c r="B39" s="127" t="s">
        <v>297</v>
      </c>
      <c r="C39" s="121" t="s">
        <v>298</v>
      </c>
      <c r="D39" s="121" t="s">
        <v>299</v>
      </c>
      <c r="E39" s="121" t="s">
        <v>300</v>
      </c>
      <c r="F39" s="121" t="s">
        <v>301</v>
      </c>
      <c r="G39" s="128" t="s">
        <v>309</v>
      </c>
    </row>
    <row r="40" spans="1:7" ht="15.75" thickBot="1" x14ac:dyDescent="0.3">
      <c r="A40" s="16"/>
      <c r="B40" s="114" t="s">
        <v>32</v>
      </c>
      <c r="C40" s="115" t="s">
        <v>130</v>
      </c>
      <c r="D40" s="116" t="s">
        <v>131</v>
      </c>
      <c r="E40" s="120">
        <v>960.93829455658692</v>
      </c>
      <c r="F40" s="130">
        <v>4</v>
      </c>
      <c r="G40" s="131">
        <f>E40/F40</f>
        <v>240.23457363914673</v>
      </c>
    </row>
    <row r="41" spans="1:7" ht="15.75" thickBot="1" x14ac:dyDescent="0.3">
      <c r="A41" s="16"/>
      <c r="B41" s="16"/>
      <c r="C41" s="24"/>
      <c r="D41" s="53"/>
      <c r="E41" s="59"/>
      <c r="F41" s="41"/>
      <c r="G41" s="19"/>
    </row>
    <row r="42" spans="1:7" ht="18.75" customHeight="1" x14ac:dyDescent="0.3">
      <c r="A42" s="16"/>
      <c r="B42" s="137" t="s">
        <v>307</v>
      </c>
      <c r="C42" s="138"/>
      <c r="D42" s="138"/>
      <c r="E42" s="138"/>
      <c r="F42" s="138"/>
      <c r="G42" s="126"/>
    </row>
    <row r="43" spans="1:7" ht="25.5" x14ac:dyDescent="0.25">
      <c r="A43" s="16"/>
      <c r="B43" s="127" t="s">
        <v>297</v>
      </c>
      <c r="C43" s="121" t="s">
        <v>298</v>
      </c>
      <c r="D43" s="121" t="s">
        <v>299</v>
      </c>
      <c r="E43" s="121" t="s">
        <v>300</v>
      </c>
      <c r="F43" s="121" t="s">
        <v>301</v>
      </c>
      <c r="G43" s="128" t="s">
        <v>309</v>
      </c>
    </row>
    <row r="44" spans="1:7" x14ac:dyDescent="0.25">
      <c r="A44" s="16"/>
      <c r="B44" s="113" t="s">
        <v>32</v>
      </c>
      <c r="C44" s="24" t="s">
        <v>140</v>
      </c>
      <c r="D44" s="53" t="s">
        <v>141</v>
      </c>
      <c r="E44" s="59">
        <v>1874.198806434578</v>
      </c>
      <c r="F44" s="41">
        <v>8</v>
      </c>
      <c r="G44" s="129">
        <f t="shared" ref="G44:G50" si="1">E44/F44</f>
        <v>234.27485080432226</v>
      </c>
    </row>
    <row r="45" spans="1:7" x14ac:dyDescent="0.25">
      <c r="A45" s="16"/>
      <c r="B45" s="113" t="s">
        <v>33</v>
      </c>
      <c r="C45" s="24" t="s">
        <v>135</v>
      </c>
      <c r="D45" s="53" t="s">
        <v>136</v>
      </c>
      <c r="E45" s="59">
        <v>1826.0886339512913</v>
      </c>
      <c r="F45" s="41">
        <v>7</v>
      </c>
      <c r="G45" s="129">
        <f t="shared" si="1"/>
        <v>260.86980485018449</v>
      </c>
    </row>
    <row r="46" spans="1:7" x14ac:dyDescent="0.25">
      <c r="A46" s="16"/>
      <c r="B46" s="113" t="s">
        <v>34</v>
      </c>
      <c r="C46" s="24" t="s">
        <v>138</v>
      </c>
      <c r="D46" s="53" t="s">
        <v>139</v>
      </c>
      <c r="E46" s="59">
        <v>1222.2580272501475</v>
      </c>
      <c r="F46" s="41">
        <v>5</v>
      </c>
      <c r="G46" s="129">
        <f t="shared" si="1"/>
        <v>244.45160545002949</v>
      </c>
    </row>
    <row r="47" spans="1:7" x14ac:dyDescent="0.25">
      <c r="B47" s="113" t="s">
        <v>35</v>
      </c>
      <c r="C47" s="24" t="s">
        <v>171</v>
      </c>
      <c r="D47" s="53" t="s">
        <v>172</v>
      </c>
      <c r="E47" s="59">
        <v>577.74128632075895</v>
      </c>
      <c r="F47" s="41">
        <v>2</v>
      </c>
      <c r="G47" s="129">
        <f t="shared" si="1"/>
        <v>288.87064316037947</v>
      </c>
    </row>
    <row r="48" spans="1:7" x14ac:dyDescent="0.25">
      <c r="B48" s="113" t="s">
        <v>36</v>
      </c>
      <c r="C48" s="24" t="s">
        <v>220</v>
      </c>
      <c r="D48" s="53" t="s">
        <v>221</v>
      </c>
      <c r="E48" s="59">
        <v>476.39318811346845</v>
      </c>
      <c r="F48" s="41">
        <v>2</v>
      </c>
      <c r="G48" s="129">
        <f t="shared" si="1"/>
        <v>238.19659405673423</v>
      </c>
    </row>
    <row r="49" spans="2:16" x14ac:dyDescent="0.25">
      <c r="B49" s="113" t="s">
        <v>37</v>
      </c>
      <c r="C49" s="24" t="s">
        <v>249</v>
      </c>
      <c r="D49" s="53" t="s">
        <v>250</v>
      </c>
      <c r="E49" s="59">
        <v>182.11463753723933</v>
      </c>
      <c r="F49" s="41">
        <v>1</v>
      </c>
      <c r="G49" s="129">
        <f t="shared" si="1"/>
        <v>182.11463753723933</v>
      </c>
    </row>
    <row r="50" spans="2:16" ht="15.75" thickBot="1" x14ac:dyDescent="0.3">
      <c r="B50" s="114" t="s">
        <v>38</v>
      </c>
      <c r="C50" s="115" t="s">
        <v>195</v>
      </c>
      <c r="D50" s="116" t="s">
        <v>196</v>
      </c>
      <c r="E50" s="120">
        <v>132.70804839558127</v>
      </c>
      <c r="F50" s="130">
        <v>1</v>
      </c>
      <c r="G50" s="131">
        <f t="shared" si="1"/>
        <v>132.70804839558127</v>
      </c>
    </row>
    <row r="51" spans="2:16" ht="15.75" thickBot="1" x14ac:dyDescent="0.3">
      <c r="B51" s="16"/>
      <c r="C51" s="24"/>
      <c r="D51" s="53"/>
    </row>
    <row r="52" spans="2:16" ht="18.75" customHeight="1" x14ac:dyDescent="0.3">
      <c r="B52" s="137" t="s">
        <v>308</v>
      </c>
      <c r="C52" s="138"/>
      <c r="D52" s="138"/>
      <c r="E52" s="138"/>
      <c r="F52" s="138"/>
      <c r="G52" s="126"/>
    </row>
    <row r="53" spans="2:16" ht="25.5" x14ac:dyDescent="0.25">
      <c r="B53" s="127" t="s">
        <v>297</v>
      </c>
      <c r="C53" s="121" t="s">
        <v>298</v>
      </c>
      <c r="D53" s="121" t="s">
        <v>299</v>
      </c>
      <c r="E53" s="121" t="s">
        <v>300</v>
      </c>
      <c r="F53" s="121" t="s">
        <v>301</v>
      </c>
      <c r="G53" s="128" t="s">
        <v>309</v>
      </c>
    </row>
    <row r="54" spans="2:16" x14ac:dyDescent="0.25">
      <c r="B54" s="113" t="s">
        <v>32</v>
      </c>
      <c r="C54" s="24" t="s">
        <v>91</v>
      </c>
      <c r="D54" s="53" t="s">
        <v>94</v>
      </c>
      <c r="E54" s="59">
        <v>3383.491250802419</v>
      </c>
      <c r="F54" s="41">
        <v>14</v>
      </c>
      <c r="G54" s="129">
        <f t="shared" ref="G54:G64" si="2">E54/F54</f>
        <v>241.67794648588708</v>
      </c>
    </row>
    <row r="55" spans="2:16" x14ac:dyDescent="0.25">
      <c r="B55" s="113" t="s">
        <v>33</v>
      </c>
      <c r="C55" s="24" t="s">
        <v>89</v>
      </c>
      <c r="D55" s="53" t="s">
        <v>90</v>
      </c>
      <c r="E55" s="59">
        <v>1153.0266264105708</v>
      </c>
      <c r="F55" s="41">
        <v>5</v>
      </c>
      <c r="G55" s="129">
        <f t="shared" si="2"/>
        <v>230.60532528211417</v>
      </c>
    </row>
    <row r="56" spans="2:16" x14ac:dyDescent="0.25">
      <c r="B56" s="113" t="s">
        <v>34</v>
      </c>
      <c r="C56" s="24" t="s">
        <v>198</v>
      </c>
      <c r="D56" s="53" t="s">
        <v>199</v>
      </c>
      <c r="E56" s="59">
        <v>1008.3337524769594</v>
      </c>
      <c r="F56" s="41">
        <v>4</v>
      </c>
      <c r="G56" s="129">
        <f t="shared" si="2"/>
        <v>252.08343811923984</v>
      </c>
    </row>
    <row r="57" spans="2:16" x14ac:dyDescent="0.25">
      <c r="B57" s="113" t="s">
        <v>35</v>
      </c>
      <c r="C57" s="24" t="s">
        <v>93</v>
      </c>
      <c r="D57" s="53" t="s">
        <v>96</v>
      </c>
      <c r="E57" s="59">
        <v>914.60287356772108</v>
      </c>
      <c r="F57" s="41">
        <v>5</v>
      </c>
      <c r="G57" s="129">
        <f t="shared" si="2"/>
        <v>182.92057471354423</v>
      </c>
    </row>
    <row r="58" spans="2:16" x14ac:dyDescent="0.25">
      <c r="B58" s="113" t="s">
        <v>36</v>
      </c>
      <c r="C58" s="24" t="s">
        <v>92</v>
      </c>
      <c r="D58" s="53" t="s">
        <v>95</v>
      </c>
      <c r="E58" s="59">
        <v>776.27180229541466</v>
      </c>
      <c r="F58" s="41">
        <v>4</v>
      </c>
      <c r="G58" s="129">
        <f t="shared" si="2"/>
        <v>194.06795057385366</v>
      </c>
    </row>
    <row r="59" spans="2:16" x14ac:dyDescent="0.25">
      <c r="B59" s="113" t="s">
        <v>37</v>
      </c>
      <c r="C59" s="24" t="s">
        <v>225</v>
      </c>
      <c r="D59" s="53" t="s">
        <v>227</v>
      </c>
      <c r="E59" s="59">
        <v>395.12768873875297</v>
      </c>
      <c r="F59" s="41">
        <v>2</v>
      </c>
      <c r="G59" s="129">
        <f t="shared" si="2"/>
        <v>197.56384436937648</v>
      </c>
    </row>
    <row r="60" spans="2:16" x14ac:dyDescent="0.25">
      <c r="B60" s="113" t="s">
        <v>38</v>
      </c>
      <c r="C60" s="24" t="s">
        <v>224</v>
      </c>
      <c r="D60" s="53" t="s">
        <v>226</v>
      </c>
      <c r="E60" s="59">
        <v>383.27884561554248</v>
      </c>
      <c r="F60" s="41">
        <v>2</v>
      </c>
      <c r="G60" s="129">
        <f t="shared" si="2"/>
        <v>191.63942280777124</v>
      </c>
      <c r="H60" s="16"/>
      <c r="I60" s="16"/>
      <c r="J60" s="16"/>
      <c r="K60" s="16"/>
      <c r="L60" s="16"/>
      <c r="M60" s="16"/>
      <c r="N60" s="16"/>
      <c r="O60" s="16"/>
      <c r="P60" s="16"/>
    </row>
    <row r="61" spans="2:16" x14ac:dyDescent="0.25">
      <c r="B61" s="113" t="s">
        <v>39</v>
      </c>
      <c r="C61" s="24" t="s">
        <v>211</v>
      </c>
      <c r="D61" s="53" t="s">
        <v>212</v>
      </c>
      <c r="E61" s="59">
        <v>229.52971246006391</v>
      </c>
      <c r="F61" s="41">
        <v>1</v>
      </c>
      <c r="G61" s="129">
        <f t="shared" si="2"/>
        <v>229.52971246006391</v>
      </c>
      <c r="H61" s="16"/>
      <c r="I61" s="16"/>
      <c r="J61" s="16"/>
      <c r="K61" s="16"/>
      <c r="L61" s="16"/>
      <c r="M61" s="16"/>
      <c r="N61" s="16"/>
      <c r="O61" s="16"/>
      <c r="P61" s="16"/>
    </row>
    <row r="62" spans="2:16" x14ac:dyDescent="0.25">
      <c r="B62" s="113" t="s">
        <v>40</v>
      </c>
      <c r="C62" s="24" t="s">
        <v>233</v>
      </c>
      <c r="D62" s="53" t="s">
        <v>232</v>
      </c>
      <c r="E62" s="59">
        <v>207.94074269335619</v>
      </c>
      <c r="F62" s="41">
        <v>1</v>
      </c>
      <c r="G62" s="129">
        <f t="shared" si="2"/>
        <v>207.94074269335619</v>
      </c>
      <c r="H62" s="16"/>
      <c r="I62" s="16"/>
      <c r="J62" s="16"/>
      <c r="K62" s="16"/>
      <c r="L62" s="16"/>
      <c r="M62" s="16"/>
      <c r="N62" s="16"/>
      <c r="O62" s="16"/>
      <c r="P62" s="16"/>
    </row>
    <row r="63" spans="2:16" x14ac:dyDescent="0.25">
      <c r="B63" s="113" t="s">
        <v>41</v>
      </c>
      <c r="C63" s="24" t="s">
        <v>251</v>
      </c>
      <c r="D63" s="53" t="s">
        <v>252</v>
      </c>
      <c r="E63" s="59">
        <v>154.42357019064124</v>
      </c>
      <c r="F63" s="41">
        <v>1</v>
      </c>
      <c r="G63" s="129">
        <f t="shared" si="2"/>
        <v>154.42357019064124</v>
      </c>
      <c r="H63" s="119"/>
      <c r="I63" s="119"/>
      <c r="J63" s="119"/>
      <c r="K63" s="16"/>
      <c r="L63" s="16"/>
      <c r="M63" s="16"/>
      <c r="N63" s="16"/>
      <c r="O63" s="16"/>
      <c r="P63" s="16"/>
    </row>
    <row r="64" spans="2:16" ht="15.75" thickBot="1" x14ac:dyDescent="0.3">
      <c r="B64" s="114" t="s">
        <v>42</v>
      </c>
      <c r="C64" s="115" t="s">
        <v>275</v>
      </c>
      <c r="D64" s="116" t="s">
        <v>276</v>
      </c>
      <c r="E64" s="120">
        <v>150.75671140939596</v>
      </c>
      <c r="F64" s="132">
        <v>1</v>
      </c>
      <c r="G64" s="131">
        <f t="shared" si="2"/>
        <v>150.75671140939596</v>
      </c>
      <c r="H64" s="53"/>
      <c r="I64" s="59"/>
      <c r="J64" s="41"/>
      <c r="K64" s="16"/>
      <c r="L64" s="16"/>
      <c r="M64" s="16"/>
      <c r="N64" s="16"/>
      <c r="O64" s="16"/>
      <c r="P64" s="16"/>
    </row>
    <row r="65" spans="2:16" ht="15.75" thickBot="1" x14ac:dyDescent="0.3">
      <c r="B65" s="16"/>
      <c r="G65" s="19"/>
      <c r="H65" s="53"/>
      <c r="I65" s="59"/>
      <c r="J65" s="41"/>
      <c r="K65" s="16"/>
      <c r="L65" s="16"/>
      <c r="M65" s="16"/>
      <c r="N65" s="16"/>
      <c r="O65" s="16"/>
      <c r="P65" s="16"/>
    </row>
    <row r="66" spans="2:16" ht="18.75" customHeight="1" x14ac:dyDescent="0.3">
      <c r="B66" s="137" t="s">
        <v>310</v>
      </c>
      <c r="C66" s="138"/>
      <c r="D66" s="138"/>
      <c r="E66" s="138"/>
      <c r="F66" s="138"/>
      <c r="G66" s="126"/>
      <c r="H66" s="53"/>
      <c r="I66" s="59"/>
      <c r="J66" s="41"/>
      <c r="K66" s="16"/>
      <c r="L66" s="16"/>
      <c r="M66" s="16"/>
      <c r="N66" s="16"/>
      <c r="O66" s="16"/>
      <c r="P66" s="16"/>
    </row>
    <row r="67" spans="2:16" ht="25.5" x14ac:dyDescent="0.25">
      <c r="B67" s="127" t="s">
        <v>297</v>
      </c>
      <c r="C67" s="121" t="s">
        <v>298</v>
      </c>
      <c r="D67" s="121" t="s">
        <v>299</v>
      </c>
      <c r="E67" s="121" t="s">
        <v>300</v>
      </c>
      <c r="F67" s="121" t="s">
        <v>301</v>
      </c>
      <c r="G67" s="128" t="s">
        <v>309</v>
      </c>
      <c r="H67" s="53"/>
      <c r="I67" s="59"/>
      <c r="J67" s="41"/>
      <c r="K67" s="16"/>
      <c r="L67" s="16"/>
      <c r="M67" s="16"/>
      <c r="N67" s="16"/>
      <c r="O67" s="16"/>
      <c r="P67" s="16"/>
    </row>
    <row r="68" spans="2:16" x14ac:dyDescent="0.25">
      <c r="B68" s="113" t="s">
        <v>32</v>
      </c>
      <c r="C68" s="24" t="s">
        <v>97</v>
      </c>
      <c r="D68" s="53" t="s">
        <v>98</v>
      </c>
      <c r="E68" s="59">
        <v>1885.0586291083278</v>
      </c>
      <c r="F68" s="41">
        <v>9</v>
      </c>
      <c r="G68" s="129">
        <f>E68/F68</f>
        <v>209.45095878981419</v>
      </c>
      <c r="H68" s="53"/>
      <c r="I68" s="59"/>
      <c r="J68" s="41"/>
      <c r="K68" s="16"/>
      <c r="L68" s="16"/>
      <c r="M68" s="16"/>
      <c r="N68" s="16"/>
      <c r="O68" s="16"/>
      <c r="P68" s="16"/>
    </row>
    <row r="69" spans="2:16" x14ac:dyDescent="0.25">
      <c r="B69" s="113" t="s">
        <v>33</v>
      </c>
      <c r="C69" s="24" t="s">
        <v>144</v>
      </c>
      <c r="D69" s="53" t="s">
        <v>145</v>
      </c>
      <c r="E69" s="59">
        <v>1500.5626174832312</v>
      </c>
      <c r="F69" s="41">
        <v>7</v>
      </c>
      <c r="G69" s="129">
        <f>E69/F69</f>
        <v>214.36608821189017</v>
      </c>
      <c r="H69" s="53"/>
      <c r="I69" s="59"/>
      <c r="J69" s="41"/>
      <c r="K69" s="16"/>
      <c r="L69" s="16"/>
      <c r="M69" s="16"/>
      <c r="N69" s="16"/>
      <c r="O69" s="16"/>
      <c r="P69" s="16"/>
    </row>
    <row r="70" spans="2:16" ht="15.75" thickBot="1" x14ac:dyDescent="0.3">
      <c r="B70" s="114" t="s">
        <v>34</v>
      </c>
      <c r="C70" s="115" t="s">
        <v>174</v>
      </c>
      <c r="D70" s="116" t="s">
        <v>175</v>
      </c>
      <c r="E70" s="120">
        <v>725.49418772281979</v>
      </c>
      <c r="F70" s="130">
        <v>3</v>
      </c>
      <c r="G70" s="131">
        <f>E70/F70</f>
        <v>241.83139590760661</v>
      </c>
      <c r="H70" s="53"/>
      <c r="I70" s="59"/>
      <c r="J70" s="41"/>
      <c r="K70" s="16"/>
      <c r="L70" s="16"/>
      <c r="M70" s="16"/>
      <c r="N70" s="16"/>
      <c r="O70" s="16"/>
      <c r="P70" s="16"/>
    </row>
    <row r="71" spans="2:16" ht="15.75" thickBot="1" x14ac:dyDescent="0.3">
      <c r="B71" s="16"/>
      <c r="C71" s="24"/>
      <c r="D71" s="53"/>
      <c r="E71" s="59"/>
      <c r="F71" s="41"/>
      <c r="H71" s="53"/>
      <c r="I71" s="59"/>
      <c r="J71" s="41"/>
      <c r="K71" s="16"/>
      <c r="L71" s="16"/>
      <c r="M71" s="16"/>
      <c r="N71" s="16"/>
      <c r="O71" s="16"/>
      <c r="P71" s="16"/>
    </row>
    <row r="72" spans="2:16" ht="18.75" customHeight="1" x14ac:dyDescent="0.3">
      <c r="B72" s="137" t="s">
        <v>311</v>
      </c>
      <c r="C72" s="138"/>
      <c r="D72" s="138"/>
      <c r="E72" s="138"/>
      <c r="F72" s="138"/>
      <c r="G72" s="126"/>
      <c r="H72" s="53"/>
      <c r="I72" s="59"/>
      <c r="J72" s="41"/>
      <c r="K72" s="16"/>
      <c r="L72" s="16"/>
      <c r="M72" s="16"/>
      <c r="N72" s="16"/>
      <c r="O72" s="16"/>
      <c r="P72" s="16"/>
    </row>
    <row r="73" spans="2:16" ht="25.5" x14ac:dyDescent="0.25">
      <c r="B73" s="127" t="s">
        <v>297</v>
      </c>
      <c r="C73" s="121" t="s">
        <v>298</v>
      </c>
      <c r="D73" s="121" t="s">
        <v>299</v>
      </c>
      <c r="E73" s="121" t="s">
        <v>300</v>
      </c>
      <c r="F73" s="121" t="s">
        <v>301</v>
      </c>
      <c r="G73" s="128" t="s">
        <v>309</v>
      </c>
      <c r="H73" s="53"/>
      <c r="I73" s="59"/>
      <c r="J73" s="41"/>
      <c r="K73" s="16"/>
      <c r="L73" s="16"/>
      <c r="M73" s="16"/>
      <c r="N73" s="16"/>
      <c r="O73" s="16"/>
      <c r="P73" s="16"/>
    </row>
    <row r="74" spans="2:16" x14ac:dyDescent="0.25">
      <c r="B74" s="113" t="s">
        <v>32</v>
      </c>
      <c r="C74" s="24" t="s">
        <v>103</v>
      </c>
      <c r="D74" s="53" t="s">
        <v>6</v>
      </c>
      <c r="E74" s="59">
        <v>3237.5897950945036</v>
      </c>
      <c r="F74" s="41">
        <v>12</v>
      </c>
      <c r="G74" s="129">
        <f>E74/F74</f>
        <v>269.79914959120862</v>
      </c>
      <c r="H74" s="53"/>
      <c r="I74" s="59"/>
      <c r="J74" s="41"/>
      <c r="K74" s="16"/>
      <c r="L74" s="16"/>
      <c r="M74" s="16"/>
      <c r="N74" s="16"/>
      <c r="O74" s="16"/>
      <c r="P74" s="16"/>
    </row>
    <row r="75" spans="2:16" x14ac:dyDescent="0.25">
      <c r="B75" s="113" t="s">
        <v>33</v>
      </c>
      <c r="C75" s="24" t="s">
        <v>20</v>
      </c>
      <c r="D75" s="53" t="s">
        <v>21</v>
      </c>
      <c r="E75" s="59">
        <v>1920.5801548603083</v>
      </c>
      <c r="F75" s="41">
        <v>8</v>
      </c>
      <c r="G75" s="129">
        <f>E75/F75</f>
        <v>240.07251935753854</v>
      </c>
      <c r="H75" s="53"/>
      <c r="I75" s="59"/>
      <c r="J75" s="41"/>
    </row>
    <row r="76" spans="2:16" x14ac:dyDescent="0.25">
      <c r="B76" s="113" t="s">
        <v>34</v>
      </c>
      <c r="C76" s="24" t="s">
        <v>99</v>
      </c>
      <c r="D76" s="53" t="s">
        <v>100</v>
      </c>
      <c r="E76" s="59">
        <v>1608.396456290825</v>
      </c>
      <c r="F76" s="41">
        <v>8</v>
      </c>
      <c r="G76" s="129">
        <f>E76/F76</f>
        <v>201.04955703635312</v>
      </c>
      <c r="H76" s="53"/>
      <c r="I76" s="59"/>
      <c r="J76" s="41"/>
    </row>
    <row r="77" spans="2:16" x14ac:dyDescent="0.25">
      <c r="B77" s="113" t="s">
        <v>35</v>
      </c>
      <c r="C77" s="24" t="s">
        <v>177</v>
      </c>
      <c r="D77" s="53" t="s">
        <v>178</v>
      </c>
      <c r="E77" s="59">
        <v>1075.4087122409123</v>
      </c>
      <c r="F77" s="41">
        <v>6</v>
      </c>
      <c r="G77" s="129">
        <f>E77/F77</f>
        <v>179.23478537348538</v>
      </c>
      <c r="H77" s="53"/>
      <c r="I77" s="59"/>
      <c r="J77" s="41"/>
    </row>
    <row r="78" spans="2:16" ht="15.75" thickBot="1" x14ac:dyDescent="0.3">
      <c r="B78" s="114" t="s">
        <v>36</v>
      </c>
      <c r="C78" s="115" t="s">
        <v>200</v>
      </c>
      <c r="D78" s="116" t="s">
        <v>202</v>
      </c>
      <c r="E78" s="120">
        <v>789.34536489033269</v>
      </c>
      <c r="F78" s="130">
        <v>4</v>
      </c>
      <c r="G78" s="131">
        <f>E78/F78</f>
        <v>197.33634122258317</v>
      </c>
      <c r="H78" s="53"/>
      <c r="I78" s="59"/>
      <c r="J78" s="41"/>
    </row>
    <row r="79" spans="2:16" ht="15.75" thickBot="1" x14ac:dyDescent="0.3">
      <c r="B79" s="16"/>
      <c r="C79" s="24"/>
      <c r="D79" s="53"/>
      <c r="E79" s="59"/>
      <c r="F79" s="41"/>
      <c r="H79" s="53"/>
      <c r="I79" s="59"/>
      <c r="J79" s="41"/>
    </row>
    <row r="80" spans="2:16" ht="18.75" customHeight="1" x14ac:dyDescent="0.3">
      <c r="B80" s="137" t="s">
        <v>312</v>
      </c>
      <c r="C80" s="138"/>
      <c r="D80" s="138"/>
      <c r="E80" s="138"/>
      <c r="F80" s="138"/>
      <c r="G80" s="126"/>
      <c r="H80" s="53"/>
      <c r="I80" s="59"/>
      <c r="J80" s="41"/>
    </row>
    <row r="81" spans="2:10" ht="25.5" x14ac:dyDescent="0.25">
      <c r="B81" s="127" t="s">
        <v>297</v>
      </c>
      <c r="C81" s="121" t="s">
        <v>298</v>
      </c>
      <c r="D81" s="121" t="s">
        <v>299</v>
      </c>
      <c r="E81" s="121" t="s">
        <v>300</v>
      </c>
      <c r="F81" s="121" t="s">
        <v>301</v>
      </c>
      <c r="G81" s="128" t="s">
        <v>309</v>
      </c>
      <c r="H81" s="53"/>
      <c r="I81" s="59"/>
      <c r="J81" s="41"/>
    </row>
    <row r="82" spans="2:10" x14ac:dyDescent="0.25">
      <c r="B82" s="113" t="s">
        <v>32</v>
      </c>
      <c r="C82" s="24" t="s">
        <v>29</v>
      </c>
      <c r="D82" s="53" t="s">
        <v>30</v>
      </c>
      <c r="E82" s="59">
        <v>3463.7908804533727</v>
      </c>
      <c r="F82" s="41">
        <v>13</v>
      </c>
      <c r="G82" s="129">
        <f>E82/F82</f>
        <v>266.44545234256714</v>
      </c>
    </row>
    <row r="83" spans="2:10" x14ac:dyDescent="0.25">
      <c r="B83" s="113" t="s">
        <v>33</v>
      </c>
      <c r="C83" s="24" t="s">
        <v>79</v>
      </c>
      <c r="D83" s="53" t="s">
        <v>81</v>
      </c>
      <c r="E83" s="59">
        <v>3153.2235009245842</v>
      </c>
      <c r="F83" s="41">
        <v>13</v>
      </c>
      <c r="G83" s="129">
        <f>E83/F83</f>
        <v>242.55565391727572</v>
      </c>
    </row>
    <row r="84" spans="2:10" x14ac:dyDescent="0.25">
      <c r="B84" s="113" t="s">
        <v>34</v>
      </c>
      <c r="C84" s="24" t="s">
        <v>78</v>
      </c>
      <c r="D84" s="53" t="s">
        <v>80</v>
      </c>
      <c r="E84" s="59">
        <v>3113.4254580161605</v>
      </c>
      <c r="F84" s="41">
        <v>12</v>
      </c>
      <c r="G84" s="129">
        <f>E84/F84</f>
        <v>259.45212150134671</v>
      </c>
    </row>
    <row r="85" spans="2:10" x14ac:dyDescent="0.25">
      <c r="B85" s="113" t="s">
        <v>35</v>
      </c>
      <c r="C85" s="24" t="s">
        <v>101</v>
      </c>
      <c r="D85" s="53" t="s">
        <v>102</v>
      </c>
      <c r="E85" s="59">
        <v>2264.8453387589348</v>
      </c>
      <c r="F85" s="41">
        <v>9</v>
      </c>
      <c r="G85" s="129">
        <f>E85/F85</f>
        <v>251.64948208432608</v>
      </c>
    </row>
    <row r="86" spans="2:10" ht="15.75" thickBot="1" x14ac:dyDescent="0.3">
      <c r="B86" s="114" t="s">
        <v>36</v>
      </c>
      <c r="C86" s="115" t="s">
        <v>214</v>
      </c>
      <c r="D86" s="116" t="s">
        <v>215</v>
      </c>
      <c r="E86" s="120">
        <v>1721.1742753249173</v>
      </c>
      <c r="F86" s="130">
        <v>6</v>
      </c>
      <c r="G86" s="131">
        <f>E86/F86</f>
        <v>286.86237922081955</v>
      </c>
    </row>
    <row r="87" spans="2:10" ht="15.75" thickBot="1" x14ac:dyDescent="0.3"/>
    <row r="88" spans="2:10" ht="18.75" customHeight="1" x14ac:dyDescent="0.3">
      <c r="B88" s="137" t="s">
        <v>313</v>
      </c>
      <c r="C88" s="138"/>
      <c r="D88" s="138"/>
      <c r="E88" s="138"/>
      <c r="F88" s="138"/>
      <c r="G88" s="126"/>
    </row>
    <row r="89" spans="2:10" ht="25.5" x14ac:dyDescent="0.25">
      <c r="B89" s="127" t="s">
        <v>297</v>
      </c>
      <c r="C89" s="121" t="s">
        <v>298</v>
      </c>
      <c r="D89" s="121" t="s">
        <v>299</v>
      </c>
      <c r="E89" s="121" t="s">
        <v>300</v>
      </c>
      <c r="F89" s="121" t="s">
        <v>301</v>
      </c>
      <c r="G89" s="128" t="s">
        <v>309</v>
      </c>
    </row>
    <row r="90" spans="2:10" ht="15.75" thickBot="1" x14ac:dyDescent="0.3">
      <c r="B90" s="114" t="s">
        <v>32</v>
      </c>
      <c r="C90" s="115" t="s">
        <v>105</v>
      </c>
      <c r="D90" s="116" t="s">
        <v>106</v>
      </c>
      <c r="E90" s="120">
        <v>1997.7913427408466</v>
      </c>
      <c r="F90" s="130">
        <v>9</v>
      </c>
      <c r="G90" s="131">
        <f>E90/F90</f>
        <v>221.97681586009406</v>
      </c>
    </row>
    <row r="91" spans="2:10" ht="15.75" thickBot="1" x14ac:dyDescent="0.3"/>
    <row r="92" spans="2:10" ht="18.75" customHeight="1" x14ac:dyDescent="0.3">
      <c r="B92" s="137" t="s">
        <v>314</v>
      </c>
      <c r="C92" s="138"/>
      <c r="D92" s="138"/>
      <c r="E92" s="138"/>
      <c r="F92" s="138"/>
      <c r="G92" s="126"/>
    </row>
    <row r="93" spans="2:10" ht="25.5" x14ac:dyDescent="0.25">
      <c r="B93" s="127" t="s">
        <v>297</v>
      </c>
      <c r="C93" s="121" t="s">
        <v>298</v>
      </c>
      <c r="D93" s="121" t="s">
        <v>299</v>
      </c>
      <c r="E93" s="121" t="s">
        <v>300</v>
      </c>
      <c r="F93" s="121" t="s">
        <v>301</v>
      </c>
      <c r="G93" s="128" t="s">
        <v>309</v>
      </c>
    </row>
    <row r="94" spans="2:10" x14ac:dyDescent="0.25">
      <c r="B94" s="113" t="s">
        <v>32</v>
      </c>
      <c r="C94" s="24" t="s">
        <v>104</v>
      </c>
      <c r="D94" s="53" t="s">
        <v>4</v>
      </c>
      <c r="E94" s="59">
        <v>1821.6528661015529</v>
      </c>
      <c r="F94" s="41">
        <v>7</v>
      </c>
      <c r="G94" s="129">
        <f>E94/F94</f>
        <v>260.2361237287933</v>
      </c>
    </row>
    <row r="95" spans="2:10" x14ac:dyDescent="0.25">
      <c r="B95" s="113" t="s">
        <v>33</v>
      </c>
      <c r="C95" s="24" t="s">
        <v>217</v>
      </c>
      <c r="D95" s="53" t="s">
        <v>218</v>
      </c>
      <c r="E95" s="59">
        <v>695.62608678959612</v>
      </c>
      <c r="F95" s="41">
        <v>3</v>
      </c>
      <c r="G95" s="129">
        <f>E95/F95</f>
        <v>231.8753622631987</v>
      </c>
    </row>
    <row r="96" spans="2:10" ht="15.75" thickBot="1" x14ac:dyDescent="0.3">
      <c r="B96" s="114" t="s">
        <v>34</v>
      </c>
      <c r="C96" s="115" t="s">
        <v>238</v>
      </c>
      <c r="D96" s="116" t="s">
        <v>239</v>
      </c>
      <c r="E96" s="120">
        <v>237.68037095316214</v>
      </c>
      <c r="F96" s="130">
        <v>1</v>
      </c>
      <c r="G96" s="131">
        <f>E96/F96</f>
        <v>237.68037095316214</v>
      </c>
    </row>
    <row r="97" spans="2:7" ht="15.75" thickBot="1" x14ac:dyDescent="0.3">
      <c r="B97" s="16"/>
      <c r="C97" s="24"/>
      <c r="D97" s="53"/>
      <c r="E97" s="59"/>
      <c r="F97" s="41"/>
    </row>
    <row r="98" spans="2:7" ht="18.75" customHeight="1" x14ac:dyDescent="0.3">
      <c r="B98" s="137" t="s">
        <v>306</v>
      </c>
      <c r="C98" s="138"/>
      <c r="D98" s="138"/>
      <c r="E98" s="138"/>
      <c r="F98" s="138"/>
      <c r="G98" s="126"/>
    </row>
    <row r="99" spans="2:7" ht="25.5" x14ac:dyDescent="0.25">
      <c r="B99" s="127" t="s">
        <v>297</v>
      </c>
      <c r="C99" s="121" t="s">
        <v>298</v>
      </c>
      <c r="D99" s="121" t="s">
        <v>299</v>
      </c>
      <c r="E99" s="121" t="s">
        <v>300</v>
      </c>
      <c r="F99" s="121" t="s">
        <v>301</v>
      </c>
      <c r="G99" s="128" t="s">
        <v>309</v>
      </c>
    </row>
    <row r="100" spans="2:7" x14ac:dyDescent="0.25">
      <c r="B100" s="113" t="s">
        <v>32</v>
      </c>
      <c r="C100" s="24" t="s">
        <v>241</v>
      </c>
      <c r="D100" s="53" t="s">
        <v>242</v>
      </c>
      <c r="E100" s="59">
        <v>746.57136283898774</v>
      </c>
      <c r="F100" s="41">
        <v>3</v>
      </c>
      <c r="G100" s="129">
        <f t="shared" ref="G100:G105" si="3">E100/F100</f>
        <v>248.85712094632925</v>
      </c>
    </row>
    <row r="101" spans="2:7" x14ac:dyDescent="0.25">
      <c r="B101" s="113" t="s">
        <v>33</v>
      </c>
      <c r="C101" s="24" t="s">
        <v>204</v>
      </c>
      <c r="D101" s="53" t="s">
        <v>205</v>
      </c>
      <c r="E101" s="59">
        <v>666.52251134991525</v>
      </c>
      <c r="F101" s="41">
        <v>4</v>
      </c>
      <c r="G101" s="129">
        <f t="shared" si="3"/>
        <v>166.63062783747881</v>
      </c>
    </row>
    <row r="102" spans="2:7" x14ac:dyDescent="0.25">
      <c r="B102" s="113" t="s">
        <v>34</v>
      </c>
      <c r="C102" s="24" t="s">
        <v>277</v>
      </c>
      <c r="D102" s="53" t="s">
        <v>278</v>
      </c>
      <c r="E102" s="59">
        <v>206.97660954145437</v>
      </c>
      <c r="F102" s="41">
        <v>1</v>
      </c>
      <c r="G102" s="129">
        <f t="shared" si="3"/>
        <v>206.97660954145437</v>
      </c>
    </row>
    <row r="103" spans="2:7" x14ac:dyDescent="0.25">
      <c r="B103" s="113" t="s">
        <v>35</v>
      </c>
      <c r="C103" s="24" t="s">
        <v>229</v>
      </c>
      <c r="D103" s="53" t="s">
        <v>230</v>
      </c>
      <c r="E103" s="59">
        <v>202.4003048006096</v>
      </c>
      <c r="F103" s="41">
        <v>1</v>
      </c>
      <c r="G103" s="129">
        <f t="shared" si="3"/>
        <v>202.4003048006096</v>
      </c>
    </row>
    <row r="104" spans="2:7" x14ac:dyDescent="0.25">
      <c r="B104" s="113" t="s">
        <v>36</v>
      </c>
      <c r="C104" s="24" t="s">
        <v>253</v>
      </c>
      <c r="D104" s="53" t="s">
        <v>254</v>
      </c>
      <c r="E104" s="59">
        <v>154.52333804809052</v>
      </c>
      <c r="F104" s="41">
        <v>1</v>
      </c>
      <c r="G104" s="129">
        <f t="shared" si="3"/>
        <v>154.52333804809052</v>
      </c>
    </row>
    <row r="105" spans="2:7" ht="15.75" thickBot="1" x14ac:dyDescent="0.3">
      <c r="B105" s="114" t="s">
        <v>37</v>
      </c>
      <c r="C105" s="115" t="s">
        <v>253</v>
      </c>
      <c r="D105" s="116" t="s">
        <v>254</v>
      </c>
      <c r="E105" s="120">
        <v>129.13208228076508</v>
      </c>
      <c r="F105" s="130">
        <v>1</v>
      </c>
      <c r="G105" s="131">
        <f t="shared" si="3"/>
        <v>129.13208228076508</v>
      </c>
    </row>
    <row r="106" spans="2:7" ht="15.75" thickBot="1" x14ac:dyDescent="0.3">
      <c r="B106" s="16"/>
      <c r="C106" s="24"/>
      <c r="D106" s="53"/>
      <c r="E106" s="59"/>
      <c r="F106" s="41"/>
    </row>
    <row r="107" spans="2:7" ht="18.75" customHeight="1" x14ac:dyDescent="0.3">
      <c r="B107" s="137" t="s">
        <v>316</v>
      </c>
      <c r="C107" s="138"/>
      <c r="D107" s="138"/>
      <c r="E107" s="138"/>
      <c r="F107" s="138"/>
      <c r="G107" s="126"/>
    </row>
    <row r="108" spans="2:7" ht="25.5" x14ac:dyDescent="0.25">
      <c r="B108" s="127" t="s">
        <v>297</v>
      </c>
      <c r="C108" s="121" t="s">
        <v>298</v>
      </c>
      <c r="D108" s="121" t="s">
        <v>299</v>
      </c>
      <c r="E108" s="121" t="s">
        <v>300</v>
      </c>
      <c r="F108" s="121" t="s">
        <v>301</v>
      </c>
      <c r="G108" s="128" t="s">
        <v>309</v>
      </c>
    </row>
    <row r="109" spans="2:7" x14ac:dyDescent="0.25">
      <c r="B109" s="113" t="s">
        <v>32</v>
      </c>
      <c r="C109" s="24" t="s">
        <v>83</v>
      </c>
      <c r="D109" s="53" t="s">
        <v>86</v>
      </c>
      <c r="E109" s="59">
        <v>2667.6496557289784</v>
      </c>
      <c r="F109" s="41">
        <v>10</v>
      </c>
      <c r="G109" s="129">
        <f t="shared" ref="G109:G116" si="4">E109/F109</f>
        <v>266.76496557289784</v>
      </c>
    </row>
    <row r="110" spans="2:7" x14ac:dyDescent="0.25">
      <c r="B110" s="113" t="s">
        <v>33</v>
      </c>
      <c r="C110" s="24" t="s">
        <v>13</v>
      </c>
      <c r="D110" s="53" t="s">
        <v>14</v>
      </c>
      <c r="E110" s="59">
        <v>2194.1438671740352</v>
      </c>
      <c r="F110" s="41">
        <v>8</v>
      </c>
      <c r="G110" s="129">
        <f t="shared" si="4"/>
        <v>274.2679833967544</v>
      </c>
    </row>
    <row r="111" spans="2:7" x14ac:dyDescent="0.25">
      <c r="B111" s="113" t="s">
        <v>34</v>
      </c>
      <c r="C111" s="24" t="s">
        <v>113</v>
      </c>
      <c r="D111" s="53" t="s">
        <v>114</v>
      </c>
      <c r="E111" s="59">
        <v>2173.4945858876495</v>
      </c>
      <c r="F111" s="41">
        <v>9</v>
      </c>
      <c r="G111" s="129">
        <f t="shared" si="4"/>
        <v>241.49939843196105</v>
      </c>
    </row>
    <row r="112" spans="2:7" x14ac:dyDescent="0.25">
      <c r="B112" s="113" t="s">
        <v>35</v>
      </c>
      <c r="C112" s="24" t="s">
        <v>85</v>
      </c>
      <c r="D112" s="53" t="s">
        <v>88</v>
      </c>
      <c r="E112" s="59">
        <v>1727.0207232842822</v>
      </c>
      <c r="F112" s="41">
        <v>7</v>
      </c>
      <c r="G112" s="129">
        <f t="shared" si="4"/>
        <v>246.71724618346889</v>
      </c>
    </row>
    <row r="113" spans="2:7" x14ac:dyDescent="0.25">
      <c r="B113" s="113" t="s">
        <v>36</v>
      </c>
      <c r="C113" s="24" t="s">
        <v>84</v>
      </c>
      <c r="D113" s="53" t="s">
        <v>87</v>
      </c>
      <c r="E113" s="59">
        <v>1433.005569646614</v>
      </c>
      <c r="F113" s="41">
        <v>6</v>
      </c>
      <c r="G113" s="129">
        <f t="shared" si="4"/>
        <v>238.83426160776901</v>
      </c>
    </row>
    <row r="114" spans="2:7" x14ac:dyDescent="0.25">
      <c r="B114" s="113" t="s">
        <v>37</v>
      </c>
      <c r="C114" s="24" t="s">
        <v>11</v>
      </c>
      <c r="D114" s="53" t="s">
        <v>12</v>
      </c>
      <c r="E114" s="59">
        <v>1311.6271924304633</v>
      </c>
      <c r="F114" s="41">
        <v>5</v>
      </c>
      <c r="G114" s="129">
        <f t="shared" si="4"/>
        <v>262.32543848609265</v>
      </c>
    </row>
    <row r="115" spans="2:7" x14ac:dyDescent="0.25">
      <c r="B115" s="113" t="s">
        <v>38</v>
      </c>
      <c r="C115" s="24" t="s">
        <v>180</v>
      </c>
      <c r="D115" s="53" t="s">
        <v>181</v>
      </c>
      <c r="E115" s="59">
        <v>575.58439929755991</v>
      </c>
      <c r="F115" s="41">
        <v>2</v>
      </c>
      <c r="G115" s="129">
        <f t="shared" si="4"/>
        <v>287.79219964877996</v>
      </c>
    </row>
    <row r="116" spans="2:7" ht="15.75" thickBot="1" x14ac:dyDescent="0.3">
      <c r="B116" s="114" t="s">
        <v>39</v>
      </c>
      <c r="C116" s="115" t="s">
        <v>24</v>
      </c>
      <c r="D116" s="116" t="s">
        <v>25</v>
      </c>
      <c r="E116" s="120">
        <v>449.23332170603908</v>
      </c>
      <c r="F116" s="130">
        <v>2</v>
      </c>
      <c r="G116" s="131">
        <f t="shared" si="4"/>
        <v>224.61666085301954</v>
      </c>
    </row>
    <row r="117" spans="2:7" ht="15.75" thickBot="1" x14ac:dyDescent="0.3">
      <c r="B117" s="16"/>
      <c r="C117" s="24"/>
      <c r="D117" s="53"/>
      <c r="E117" s="59"/>
      <c r="F117" s="41"/>
    </row>
    <row r="118" spans="2:7" ht="18.75" customHeight="1" x14ac:dyDescent="0.3">
      <c r="B118" s="137" t="s">
        <v>317</v>
      </c>
      <c r="C118" s="138"/>
      <c r="D118" s="138"/>
      <c r="E118" s="138"/>
      <c r="F118" s="138"/>
      <c r="G118" s="126"/>
    </row>
    <row r="119" spans="2:7" ht="25.5" x14ac:dyDescent="0.25">
      <c r="B119" s="127" t="s">
        <v>297</v>
      </c>
      <c r="C119" s="121" t="s">
        <v>298</v>
      </c>
      <c r="D119" s="121" t="s">
        <v>299</v>
      </c>
      <c r="E119" s="121" t="s">
        <v>300</v>
      </c>
      <c r="F119" s="121" t="s">
        <v>301</v>
      </c>
      <c r="G119" s="128" t="s">
        <v>309</v>
      </c>
    </row>
    <row r="120" spans="2:7" x14ac:dyDescent="0.25">
      <c r="B120" s="113" t="s">
        <v>32</v>
      </c>
      <c r="C120" s="75" t="s">
        <v>26</v>
      </c>
      <c r="D120" s="76" t="s">
        <v>27</v>
      </c>
      <c r="E120" s="59">
        <v>3863.0154531923313</v>
      </c>
      <c r="F120" s="41">
        <v>13</v>
      </c>
      <c r="G120" s="129">
        <f>E120/F120</f>
        <v>297.15503486094855</v>
      </c>
    </row>
    <row r="121" spans="2:7" x14ac:dyDescent="0.25">
      <c r="B121" s="113" t="s">
        <v>33</v>
      </c>
      <c r="C121" s="24" t="s">
        <v>191</v>
      </c>
      <c r="D121" s="53" t="s">
        <v>192</v>
      </c>
      <c r="E121" s="59">
        <v>1318.6210829990141</v>
      </c>
      <c r="F121" s="41">
        <v>5</v>
      </c>
      <c r="G121" s="129">
        <f>E121/F121</f>
        <v>263.72421659980284</v>
      </c>
    </row>
    <row r="122" spans="2:7" x14ac:dyDescent="0.25">
      <c r="B122" s="113" t="s">
        <v>34</v>
      </c>
      <c r="C122" s="24" t="s">
        <v>115</v>
      </c>
      <c r="D122" s="53" t="s">
        <v>116</v>
      </c>
      <c r="E122" s="59">
        <v>1269.530812803737</v>
      </c>
      <c r="F122" s="41">
        <v>5</v>
      </c>
      <c r="G122" s="129">
        <f>E122/F122</f>
        <v>253.90616256074742</v>
      </c>
    </row>
    <row r="123" spans="2:7" ht="15.75" thickBot="1" x14ac:dyDescent="0.3">
      <c r="B123" s="114" t="s">
        <v>35</v>
      </c>
      <c r="C123" s="115" t="s">
        <v>183</v>
      </c>
      <c r="D123" s="116" t="s">
        <v>184</v>
      </c>
      <c r="E123" s="120">
        <v>812.18858187679689</v>
      </c>
      <c r="F123" s="130">
        <v>3</v>
      </c>
      <c r="G123" s="131">
        <f>E123/F123</f>
        <v>270.72952729226563</v>
      </c>
    </row>
    <row r="124" spans="2:7" x14ac:dyDescent="0.25">
      <c r="B124" s="16"/>
      <c r="C124" s="24"/>
      <c r="D124" s="53"/>
      <c r="E124" s="59"/>
      <c r="F124" s="41"/>
    </row>
    <row r="125" spans="2:7" x14ac:dyDescent="0.25">
      <c r="B125" s="16"/>
      <c r="C125" s="24"/>
      <c r="D125" s="53"/>
      <c r="E125" s="59"/>
      <c r="F125" s="41"/>
    </row>
    <row r="126" spans="2:7" x14ac:dyDescent="0.25">
      <c r="B126" s="16"/>
      <c r="C126" s="24"/>
      <c r="D126" s="53"/>
      <c r="E126" s="59"/>
      <c r="F126" s="41"/>
    </row>
    <row r="127" spans="2:7" x14ac:dyDescent="0.25">
      <c r="B127" s="16"/>
      <c r="C127" s="24"/>
      <c r="D127" s="53"/>
      <c r="E127" s="59"/>
      <c r="F127" s="41"/>
    </row>
  </sheetData>
  <dataConsolidate>
    <dataRefs count="2">
      <dataRef ref="H62:H64" sheet="úmístění dle kategorií"/>
      <dataRef ref="J63" sheet="úmístění dle kategorií"/>
    </dataRefs>
  </dataConsolidate>
  <mergeCells count="16">
    <mergeCell ref="B118:F118"/>
    <mergeCell ref="B2:H2"/>
    <mergeCell ref="B80:F80"/>
    <mergeCell ref="B88:F88"/>
    <mergeCell ref="B92:F92"/>
    <mergeCell ref="B98:F98"/>
    <mergeCell ref="B107:F107"/>
    <mergeCell ref="B52:F52"/>
    <mergeCell ref="B66:F66"/>
    <mergeCell ref="B72:F72"/>
    <mergeCell ref="B30:F30"/>
    <mergeCell ref="B34:F34"/>
    <mergeCell ref="B38:F38"/>
    <mergeCell ref="B42:F42"/>
    <mergeCell ref="B4:F4"/>
    <mergeCell ref="B25:F25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2"/>
  <sheetViews>
    <sheetView workbookViewId="0">
      <selection activeCell="J29" sqref="J29"/>
    </sheetView>
  </sheetViews>
  <sheetFormatPr defaultRowHeight="15" x14ac:dyDescent="0.25"/>
  <cols>
    <col min="1" max="1" width="11.85546875" customWidth="1"/>
    <col min="2" max="2" width="12.140625" customWidth="1"/>
    <col min="3" max="3" width="6.5703125" customWidth="1"/>
    <col min="4" max="4" width="10.85546875" customWidth="1"/>
    <col min="6" max="6" width="5.28515625" customWidth="1"/>
    <col min="7" max="7" width="6.5703125" style="98" customWidth="1"/>
    <col min="8" max="8" width="6.28515625" customWidth="1"/>
    <col min="9" max="9" width="7" style="98" customWidth="1"/>
    <col min="10" max="10" width="6.7109375" customWidth="1"/>
    <col min="11" max="11" width="6.7109375" style="98" customWidth="1"/>
    <col min="15" max="15" width="30.7109375" customWidth="1"/>
  </cols>
  <sheetData>
    <row r="3" spans="2:15" ht="15.75" thickBot="1" x14ac:dyDescent="0.3">
      <c r="B3" s="24"/>
      <c r="C3" s="53"/>
      <c r="D3" s="53"/>
      <c r="E3" s="19"/>
    </row>
    <row r="4" spans="2:15" ht="18.75" x14ac:dyDescent="0.25">
      <c r="B4" s="90" t="s">
        <v>288</v>
      </c>
      <c r="C4" s="92"/>
      <c r="D4" s="93" t="s">
        <v>289</v>
      </c>
      <c r="E4" s="19"/>
      <c r="F4" t="s">
        <v>321</v>
      </c>
    </row>
    <row r="5" spans="2:15" ht="16.5" thickBot="1" x14ac:dyDescent="0.3">
      <c r="B5" s="91"/>
      <c r="C5" s="94"/>
      <c r="D5" s="95" t="s">
        <v>290</v>
      </c>
      <c r="E5" s="19"/>
    </row>
    <row r="6" spans="2:15" x14ac:dyDescent="0.25">
      <c r="B6" s="19"/>
      <c r="C6" s="19"/>
      <c r="D6" s="26"/>
      <c r="E6" s="19"/>
    </row>
    <row r="7" spans="2:15" ht="23.25" customHeight="1" x14ac:dyDescent="0.25">
      <c r="B7" s="141" t="s">
        <v>292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2:15" ht="34.5" customHeight="1" x14ac:dyDescent="0.25">
      <c r="B8" s="141" t="s">
        <v>291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</row>
    <row r="9" spans="2:15" ht="21.75" customHeight="1" x14ac:dyDescent="0.25">
      <c r="B9" s="142" t="s">
        <v>293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4"/>
    </row>
    <row r="10" spans="2:15" ht="32.25" customHeight="1" x14ac:dyDescent="0.25">
      <c r="B10" s="141" t="s">
        <v>294</v>
      </c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</row>
    <row r="11" spans="2:15" s="96" customFormat="1" ht="23.25" customHeight="1" x14ac:dyDescent="0.25">
      <c r="B11" s="145" t="s">
        <v>322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4"/>
    </row>
    <row r="13" spans="2:15" ht="19.5" thickBot="1" x14ac:dyDescent="0.3">
      <c r="C13" s="97"/>
      <c r="D13" s="140" t="s">
        <v>295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</row>
    <row r="14" spans="2:15" ht="15.75" thickBot="1" x14ac:dyDescent="0.3">
      <c r="F14" s="100" t="s">
        <v>209</v>
      </c>
      <c r="G14" s="101">
        <v>1.26</v>
      </c>
      <c r="H14" s="110" t="s">
        <v>7</v>
      </c>
      <c r="I14" s="107" t="s">
        <v>69</v>
      </c>
      <c r="J14" s="108" t="s">
        <v>17</v>
      </c>
      <c r="K14" s="109">
        <v>1.4</v>
      </c>
    </row>
    <row r="15" spans="2:15" x14ac:dyDescent="0.25">
      <c r="F15" s="102" t="s">
        <v>119</v>
      </c>
      <c r="G15" s="103">
        <v>1.19</v>
      </c>
      <c r="H15" s="99" t="s">
        <v>31</v>
      </c>
      <c r="I15" s="103">
        <v>1.1299999999999999</v>
      </c>
    </row>
    <row r="16" spans="2:15" x14ac:dyDescent="0.25">
      <c r="F16" s="102" t="s">
        <v>129</v>
      </c>
      <c r="G16" s="103">
        <v>1.1299999999999999</v>
      </c>
      <c r="H16" s="99" t="s">
        <v>107</v>
      </c>
      <c r="I16" s="103">
        <v>1.08</v>
      </c>
    </row>
    <row r="17" spans="2:9" x14ac:dyDescent="0.25">
      <c r="F17" s="102" t="s">
        <v>132</v>
      </c>
      <c r="G17" s="103">
        <v>1.07</v>
      </c>
      <c r="H17" s="99" t="s">
        <v>5</v>
      </c>
      <c r="I17" s="104">
        <v>1.03</v>
      </c>
    </row>
    <row r="18" spans="2:9" x14ac:dyDescent="0.25">
      <c r="F18" s="102" t="s">
        <v>137</v>
      </c>
      <c r="G18" s="103">
        <v>1.04</v>
      </c>
      <c r="H18" s="99" t="s">
        <v>112</v>
      </c>
      <c r="I18" s="104">
        <v>1</v>
      </c>
    </row>
    <row r="19" spans="2:9" x14ac:dyDescent="0.25">
      <c r="F19" s="102" t="s">
        <v>65</v>
      </c>
      <c r="G19" s="103">
        <v>1.1399999999999999</v>
      </c>
      <c r="H19" s="99" t="s">
        <v>10</v>
      </c>
      <c r="I19" s="103" t="s">
        <v>68</v>
      </c>
    </row>
    <row r="20" spans="2:9" ht="15.75" thickBot="1" x14ac:dyDescent="0.3">
      <c r="F20" s="105" t="s">
        <v>66</v>
      </c>
      <c r="G20" s="112">
        <v>1.24</v>
      </c>
      <c r="H20" s="111" t="s">
        <v>28</v>
      </c>
      <c r="I20" s="106">
        <v>1.1200000000000001</v>
      </c>
    </row>
    <row r="22" spans="2:9" x14ac:dyDescent="0.25">
      <c r="B22" t="s">
        <v>319</v>
      </c>
    </row>
  </sheetData>
  <mergeCells count="6">
    <mergeCell ref="D13:N13"/>
    <mergeCell ref="B7:O7"/>
    <mergeCell ref="B8:O8"/>
    <mergeCell ref="B9:O9"/>
    <mergeCell ref="B10:O10"/>
    <mergeCell ref="B11:O1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Celkové výsledky</vt:lpstr>
      <vt:lpstr>úmístění dle kategorií</vt:lpstr>
      <vt:lpstr>info</vt:lpstr>
      <vt:lpstr>'úmístění dle kategorií'!Extrakce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oddílový žebříček 2012</dc:title>
  <dc:creator>Jakub Šrom</dc:creator>
  <cp:keywords>GBM</cp:keywords>
  <cp:lastModifiedBy>Jakub Šrom</cp:lastModifiedBy>
  <cp:lastPrinted>2013-01-13T17:12:01Z</cp:lastPrinted>
  <dcterms:created xsi:type="dcterms:W3CDTF">2013-01-07T17:37:59Z</dcterms:created>
  <dcterms:modified xsi:type="dcterms:W3CDTF">2013-02-13T07:53:54Z</dcterms:modified>
  <cp:category>ROB</cp:category>
</cp:coreProperties>
</file>